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e\Desktop\TV2\"/>
    </mc:Choice>
  </mc:AlternateContent>
  <bookViews>
    <workbookView xWindow="0" yWindow="0" windowWidth="20490" windowHeight="7800" activeTab="2"/>
  </bookViews>
  <sheets>
    <sheet name="10%" sheetId="3" r:id="rId1"/>
    <sheet name="15%" sheetId="1" r:id="rId2"/>
    <sheet name="20%" sheetId="2" r:id="rId3"/>
  </sheets>
  <definedNames>
    <definedName name="_xlnm.Print_Area" localSheetId="0">'10%'!$A$1:$O$79</definedName>
    <definedName name="_xlnm.Print_Area" localSheetId="1">'15%'!$A$1:$O$79</definedName>
    <definedName name="_xlnm.Print_Area" localSheetId="2">'20%'!$A$1:$O$79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2" l="1"/>
  <c r="L27" i="2"/>
  <c r="R36" i="3" l="1"/>
  <c r="L27" i="1"/>
  <c r="L27" i="3"/>
  <c r="J73" i="3" l="1"/>
  <c r="H73" i="3"/>
  <c r="L35" i="3"/>
  <c r="L73" i="3" l="1"/>
  <c r="L32" i="3"/>
  <c r="F75" i="3" s="1"/>
  <c r="L30" i="3"/>
  <c r="H73" i="2" l="1"/>
  <c r="J73" i="2"/>
  <c r="L32" i="2"/>
  <c r="F75" i="2" s="1"/>
  <c r="R36" i="2" l="1"/>
  <c r="L35" i="2"/>
  <c r="L73" i="2" s="1"/>
  <c r="H73" i="1" l="1"/>
  <c r="L32" i="1" l="1"/>
  <c r="F75" i="1" s="1"/>
  <c r="L30" i="1" l="1"/>
  <c r="R38" i="1" s="1"/>
  <c r="J73" i="1"/>
  <c r="L35" i="1" l="1"/>
  <c r="L73" i="1" l="1"/>
</calcChain>
</file>

<file path=xl/sharedStrings.xml><?xml version="1.0" encoding="utf-8"?>
<sst xmlns="http://schemas.openxmlformats.org/spreadsheetml/2006/main" count="255" uniqueCount="52">
  <si>
    <t>G-LAND PROPERTY &amp; DEVELOPMENT CORPORATION</t>
  </si>
  <si>
    <t>Name of Subdivision :</t>
  </si>
  <si>
    <t xml:space="preserve">Location / Address   : </t>
  </si>
  <si>
    <t xml:space="preserve">A. NAME OF BUYERS :                                                                   </t>
  </si>
  <si>
    <t xml:space="preserve">     Home Address : </t>
  </si>
  <si>
    <t xml:space="preserve">B. DESCRIPTION OF HOUSE AND LOT UNIT TO PURCHASE: </t>
  </si>
  <si>
    <t>1. LOT DESCRIPTION:</t>
  </si>
  <si>
    <t>2. HOUSE DESCRIPTION</t>
  </si>
  <si>
    <t>Lot No.:</t>
  </si>
  <si>
    <t xml:space="preserve">                         Floor Area : </t>
  </si>
  <si>
    <t>Floor Area:</t>
  </si>
  <si>
    <t>No. of Storey:</t>
  </si>
  <si>
    <t>Lot  Area:</t>
  </si>
  <si>
    <t>No. of Bedrooms:</t>
  </si>
  <si>
    <t>No. of T&amp;B:</t>
  </si>
  <si>
    <t>House Type:</t>
  </si>
  <si>
    <t>Modern</t>
  </si>
  <si>
    <t>C. COMPUTATION</t>
  </si>
  <si>
    <t>TOTAL PACKAGE GROSS CONTRACT PRICE</t>
  </si>
  <si>
    <t xml:space="preserve">Less: </t>
  </si>
  <si>
    <t xml:space="preserve">        B. TERMS OF PAYMENT</t>
  </si>
  <si>
    <t>STATEMENT OF ACCOUNT</t>
  </si>
  <si>
    <t xml:space="preserve">     Contact Number :</t>
  </si>
  <si>
    <t>NET TOTAL CONTRACT PRICE</t>
  </si>
  <si>
    <t xml:space="preserve">       C. SCHEDULE OF DOWNPAYMENT</t>
  </si>
  <si>
    <t xml:space="preserve">        A. CONTRACT PRICE</t>
  </si>
  <si>
    <t>OR</t>
  </si>
  <si>
    <t>Unit No.</t>
  </si>
  <si>
    <t>Principal Balance</t>
  </si>
  <si>
    <t>Date</t>
  </si>
  <si>
    <t>Beginning Balance</t>
  </si>
  <si>
    <t>PDC</t>
  </si>
  <si>
    <t>Amount</t>
  </si>
  <si>
    <t>Paid</t>
  </si>
  <si>
    <t>Broker :</t>
  </si>
  <si>
    <t>R.Fee</t>
  </si>
  <si>
    <t>TERESA VILLE 2</t>
  </si>
  <si>
    <t>Bethzaida St., Brgy. San Agustin, Novaliches, Quezon City</t>
  </si>
  <si>
    <t>71-A The Forum, 6th Floor, Scout Borromeo, Diliman, Quezon City</t>
  </si>
  <si>
    <t>Cluster No.:</t>
  </si>
  <si>
    <t>Telephone No.(02) 692- 0240 Email  salesgroup@G-land.com.ph  Website:  www.g-land.com.ph</t>
  </si>
  <si>
    <t>Balance/Bank</t>
  </si>
  <si>
    <t>Home Loan - Monthly Amort.</t>
  </si>
  <si>
    <t>10 yrs</t>
  </si>
  <si>
    <t>Monthly Income Required</t>
  </si>
  <si>
    <t>15 yrs</t>
  </si>
  <si>
    <t>20 yrs</t>
  </si>
  <si>
    <t>Miscellaneous Fee:</t>
  </si>
  <si>
    <t>tucked in miscellaneous fee</t>
  </si>
  <si>
    <t xml:space="preserve">tucked in Miscellaneous Fee </t>
  </si>
  <si>
    <t>tucked in Miscellaneous Fee</t>
  </si>
  <si>
    <t>Miscellaneous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</si>
</sst>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PHP]\ #,##0.00_);\([$PHP]\ #,##0.00\)"/>
    <numFmt numFmtId="165" formatCode="_(&quot;Php&quot;* #,##0.00_);_(&quot;Php&quot;* \(#,##0.00\);_(&quot;Php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5"/>
      <color theme="1"/>
      <name val="Century Gothic"/>
      <family val="2"/>
    </font>
    <font>
      <b/>
      <sz val="26"/>
      <color theme="1"/>
      <name val="Century Gothic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5"/>
      <color theme="1"/>
      <name val="Century Gothic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entury"/>
      <family val="1"/>
    </font>
    <font>
      <sz val="12"/>
      <color theme="1"/>
      <name val="Century"/>
      <family val="1"/>
    </font>
    <font>
      <b/>
      <sz val="12"/>
      <name val="Century"/>
      <family val="1"/>
    </font>
    <font>
      <b/>
      <sz val="12"/>
      <color theme="1"/>
      <name val="Century"/>
      <family val="1"/>
    </font>
    <font>
      <i/>
      <sz val="15"/>
      <color theme="1"/>
      <name val="Century Gothic"/>
      <family val="2"/>
    </font>
    <font>
      <b/>
      <sz val="13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43" fontId="3" fillId="0" borderId="1" xfId="1" applyFont="1" applyBorder="1" applyProtection="1">
      <protection locked="0"/>
    </xf>
    <xf numFmtId="43" fontId="3" fillId="0" borderId="2" xfId="1" applyFont="1" applyBorder="1" applyProtection="1">
      <protection locked="0"/>
    </xf>
    <xf numFmtId="43" fontId="3" fillId="0" borderId="2" xfId="0" applyNumberFormat="1" applyFont="1" applyBorder="1" applyProtection="1">
      <protection locked="0"/>
    </xf>
    <xf numFmtId="43" fontId="3" fillId="0" borderId="0" xfId="1" applyFont="1"/>
    <xf numFmtId="43" fontId="3" fillId="0" borderId="0" xfId="1" applyFont="1" applyProtection="1">
      <protection locked="0"/>
    </xf>
    <xf numFmtId="0" fontId="3" fillId="0" borderId="0" xfId="0" applyFont="1" applyAlignment="1">
      <alignment horizontal="left"/>
    </xf>
    <xf numFmtId="43" fontId="11" fillId="0" borderId="0" xfId="1" applyFont="1"/>
    <xf numFmtId="43" fontId="12" fillId="0" borderId="0" xfId="1" applyFont="1"/>
    <xf numFmtId="43" fontId="13" fillId="0" borderId="0" xfId="1" applyFont="1"/>
    <xf numFmtId="0" fontId="14" fillId="0" borderId="0" xfId="0" applyFont="1"/>
    <xf numFmtId="0" fontId="14" fillId="0" borderId="0" xfId="0" applyFont="1" applyAlignment="1">
      <alignment horizontal="left"/>
    </xf>
    <xf numFmtId="43" fontId="13" fillId="0" borderId="0" xfId="0" applyNumberFormat="1" applyFont="1"/>
    <xf numFmtId="165" fontId="15" fillId="0" borderId="0" xfId="0" applyNumberFormat="1" applyFont="1"/>
    <xf numFmtId="43" fontId="10" fillId="0" borderId="3" xfId="0" applyNumberFormat="1" applyFont="1" applyBorder="1"/>
    <xf numFmtId="0" fontId="10" fillId="0" borderId="4" xfId="0" applyFont="1" applyBorder="1"/>
    <xf numFmtId="43" fontId="10" fillId="0" borderId="5" xfId="0" applyNumberFormat="1" applyFont="1" applyBorder="1"/>
    <xf numFmtId="0" fontId="10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/>
    <xf numFmtId="0" fontId="3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/>
    <xf numFmtId="4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1" xfId="0" quotePrefix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5" fontId="10" fillId="0" borderId="4" xfId="0" applyNumberFormat="1" applyFont="1" applyBorder="1" applyAlignment="1" applyProtection="1">
      <alignment horizontal="center"/>
      <protection locked="0"/>
    </xf>
    <xf numFmtId="15" fontId="10" fillId="0" borderId="5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43" fontId="10" fillId="0" borderId="5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3" fontId="20" fillId="0" borderId="4" xfId="1" applyFont="1" applyBorder="1" applyAlignment="1">
      <alignment horizontal="left" vertical="center"/>
    </xf>
    <xf numFmtId="43" fontId="20" fillId="0" borderId="2" xfId="1" applyFont="1" applyBorder="1" applyAlignment="1">
      <alignment horizontal="left" vertical="center"/>
    </xf>
    <xf numFmtId="43" fontId="20" fillId="0" borderId="5" xfId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3" fontId="19" fillId="0" borderId="4" xfId="1" applyFont="1" applyBorder="1" applyAlignment="1">
      <alignment horizontal="center"/>
    </xf>
    <xf numFmtId="43" fontId="19" fillId="0" borderId="16" xfId="1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3" fontId="13" fillId="0" borderId="17" xfId="0" applyNumberFormat="1" applyFont="1" applyBorder="1" applyAlignment="1">
      <alignment horizontal="center"/>
    </xf>
    <xf numFmtId="43" fontId="13" fillId="0" borderId="18" xfId="0" applyNumberFormat="1" applyFont="1" applyBorder="1" applyAlignment="1">
      <alignment horizontal="center"/>
    </xf>
    <xf numFmtId="43" fontId="19" fillId="0" borderId="5" xfId="1" applyFont="1" applyBorder="1" applyAlignment="1">
      <alignment horizontal="center"/>
    </xf>
    <xf numFmtId="43" fontId="19" fillId="0" borderId="12" xfId="1" applyFont="1" applyBorder="1" applyAlignment="1">
      <alignment horizontal="center"/>
    </xf>
    <xf numFmtId="43" fontId="19" fillId="0" borderId="13" xfId="1" applyFont="1" applyBorder="1" applyAlignment="1">
      <alignment horizontal="center"/>
    </xf>
    <xf numFmtId="43" fontId="13" fillId="0" borderId="4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8575"/>
  <sheetViews>
    <sheetView showGridLines="0" view="pageBreakPreview" topLeftCell="A28" zoomScale="70" zoomScaleNormal="100" zoomScaleSheetLayoutView="100" workbookViewId="0">
      <selection activeCell="R38" sqref="R38"/>
    </sheetView>
  </sheetViews>
  <sheetFormatPr defaultColWidth="9.140625" defaultRowHeight="18" x14ac:dyDescent="0.25"/>
  <cols>
    <col min="1" max="1" width="9.140625" style="41"/>
    <col min="2" max="2" width="8.7109375" style="41" customWidth="1"/>
    <col min="3" max="3" width="13.140625" style="41" customWidth="1"/>
    <col min="4" max="4" width="8.140625" style="41" customWidth="1"/>
    <col min="5" max="5" width="10.7109375" style="41" customWidth="1"/>
    <col min="6" max="6" width="9.7109375" style="41" customWidth="1"/>
    <col min="7" max="7" width="11.7109375" style="41" customWidth="1"/>
    <col min="8" max="8" width="6.7109375" style="41" customWidth="1"/>
    <col min="9" max="9" width="18.42578125" style="41" customWidth="1"/>
    <col min="10" max="10" width="13.5703125" style="41" customWidth="1"/>
    <col min="11" max="11" width="12.28515625" style="41" customWidth="1"/>
    <col min="12" max="12" width="31.140625" style="41" customWidth="1"/>
    <col min="13" max="13" width="9.140625" style="41"/>
    <col min="14" max="14" width="5.42578125" style="41" customWidth="1"/>
    <col min="15" max="15" width="9.140625" style="41"/>
    <col min="16" max="16" width="0.5703125" style="41" hidden="1" customWidth="1"/>
    <col min="17" max="17" width="9.140625" style="41"/>
    <col min="18" max="18" width="17.5703125" style="41" bestFit="1" customWidth="1"/>
    <col min="19" max="16384" width="9.140625" style="41"/>
  </cols>
  <sheetData>
    <row r="1" spans="1:16" ht="27.9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</row>
    <row r="2" spans="1:16" ht="20.25" customHeight="1" x14ac:dyDescent="0.3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"/>
    </row>
    <row r="3" spans="1:16" ht="20.2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"/>
    </row>
    <row r="4" spans="1:16" ht="10.5" customHeight="1" x14ac:dyDescent="0.25"/>
    <row r="5" spans="1:16" ht="27" customHeight="1" x14ac:dyDescent="0.4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5.75" customHeight="1" x14ac:dyDescent="0.25"/>
    <row r="7" spans="1:16" ht="22.7" customHeight="1" x14ac:dyDescent="0.25">
      <c r="A7" s="57" t="s">
        <v>1</v>
      </c>
      <c r="B7" s="57"/>
      <c r="C7" s="57"/>
      <c r="D7" s="58" t="s">
        <v>36</v>
      </c>
      <c r="E7" s="58"/>
      <c r="F7" s="58"/>
      <c r="G7" s="58"/>
      <c r="H7" s="58"/>
      <c r="I7" s="58"/>
      <c r="K7" s="41" t="s">
        <v>34</v>
      </c>
      <c r="L7" s="59"/>
      <c r="M7" s="59"/>
    </row>
    <row r="8" spans="1:16" ht="22.7" customHeight="1" x14ac:dyDescent="0.3">
      <c r="A8" s="57" t="s">
        <v>2</v>
      </c>
      <c r="B8" s="57"/>
      <c r="C8" s="57"/>
      <c r="D8" s="29" t="s">
        <v>37</v>
      </c>
      <c r="E8" s="29"/>
      <c r="F8" s="29"/>
      <c r="G8" s="29"/>
      <c r="H8" s="29"/>
      <c r="I8" s="29"/>
      <c r="L8" s="66"/>
      <c r="M8" s="66"/>
      <c r="N8" s="66"/>
      <c r="O8" s="66"/>
    </row>
    <row r="9" spans="1:16" ht="12" customHeight="1" x14ac:dyDescent="0.25"/>
    <row r="10" spans="1:16" ht="23.25" customHeight="1" x14ac:dyDescent="0.25">
      <c r="A10" s="67" t="s">
        <v>3</v>
      </c>
      <c r="B10" s="67"/>
      <c r="C10" s="67"/>
      <c r="D10" s="68"/>
      <c r="E10" s="68"/>
      <c r="F10" s="68"/>
      <c r="G10" s="68"/>
      <c r="H10" s="68"/>
      <c r="I10" s="68"/>
      <c r="J10" s="68"/>
      <c r="K10" s="68"/>
      <c r="L10" s="65"/>
      <c r="M10" s="65"/>
      <c r="N10" s="65"/>
      <c r="O10" s="65"/>
    </row>
    <row r="11" spans="1:16" ht="22.7" customHeight="1" x14ac:dyDescent="0.25">
      <c r="A11" s="61" t="s">
        <v>4</v>
      </c>
      <c r="B11" s="61"/>
      <c r="C11" s="61"/>
      <c r="D11" s="69"/>
      <c r="E11" s="69"/>
      <c r="F11" s="69"/>
      <c r="G11" s="69"/>
      <c r="H11" s="69"/>
      <c r="I11" s="69"/>
      <c r="J11" s="69"/>
      <c r="K11" s="69"/>
      <c r="L11" s="65"/>
      <c r="M11" s="65"/>
      <c r="N11" s="65"/>
      <c r="O11" s="65"/>
    </row>
    <row r="12" spans="1:16" ht="15.75" customHeight="1" x14ac:dyDescent="0.25">
      <c r="D12" s="60"/>
      <c r="E12" s="60"/>
      <c r="F12" s="60"/>
      <c r="G12" s="60"/>
      <c r="H12" s="60"/>
      <c r="I12" s="60"/>
      <c r="J12" s="60"/>
      <c r="K12" s="60"/>
    </row>
    <row r="13" spans="1:16" ht="19.5" customHeight="1" x14ac:dyDescent="0.25">
      <c r="A13" s="61" t="s">
        <v>22</v>
      </c>
      <c r="B13" s="61"/>
      <c r="C13" s="61"/>
      <c r="D13" s="62"/>
      <c r="E13" s="58"/>
      <c r="F13" s="58"/>
      <c r="G13" s="58"/>
      <c r="H13" s="58"/>
      <c r="I13" s="58"/>
      <c r="J13" s="63"/>
      <c r="K13" s="63"/>
      <c r="L13" s="64"/>
      <c r="M13" s="65"/>
      <c r="N13" s="65"/>
      <c r="O13" s="65"/>
    </row>
    <row r="14" spans="1:16" ht="15" customHeight="1" x14ac:dyDescent="0.25"/>
    <row r="15" spans="1:16" x14ac:dyDescent="0.25">
      <c r="A15" s="5" t="s">
        <v>5</v>
      </c>
    </row>
    <row r="16" spans="1:16" x14ac:dyDescent="0.25">
      <c r="A16" s="61" t="s">
        <v>6</v>
      </c>
      <c r="B16" s="61"/>
      <c r="C16" s="61"/>
      <c r="D16" s="61"/>
      <c r="I16" s="61" t="s">
        <v>7</v>
      </c>
      <c r="J16" s="61"/>
      <c r="K16" s="61"/>
    </row>
    <row r="17" spans="1:14" ht="21" customHeight="1" x14ac:dyDescent="0.25">
      <c r="B17" s="63" t="s">
        <v>8</v>
      </c>
      <c r="C17" s="63"/>
      <c r="D17" s="70"/>
      <c r="E17" s="70"/>
      <c r="G17" s="72"/>
      <c r="H17" s="72"/>
      <c r="I17" s="41" t="s">
        <v>9</v>
      </c>
      <c r="J17" s="63" t="s">
        <v>10</v>
      </c>
      <c r="K17" s="63"/>
      <c r="L17" s="70">
        <v>105</v>
      </c>
      <c r="M17" s="70"/>
      <c r="N17" s="70"/>
    </row>
    <row r="18" spans="1:14" ht="23.25" customHeight="1" x14ac:dyDescent="0.25">
      <c r="B18" s="63" t="s">
        <v>27</v>
      </c>
      <c r="C18" s="63"/>
      <c r="D18" s="70"/>
      <c r="E18" s="70"/>
      <c r="J18" s="63" t="s">
        <v>11</v>
      </c>
      <c r="K18" s="63"/>
      <c r="L18" s="71">
        <v>2</v>
      </c>
      <c r="M18" s="71"/>
      <c r="N18" s="71"/>
    </row>
    <row r="19" spans="1:14" ht="21" customHeight="1" x14ac:dyDescent="0.25">
      <c r="B19" s="63" t="s">
        <v>39</v>
      </c>
      <c r="C19" s="63"/>
      <c r="D19" s="70"/>
      <c r="E19" s="70"/>
      <c r="J19" s="63" t="s">
        <v>13</v>
      </c>
      <c r="K19" s="63"/>
      <c r="L19" s="71">
        <v>3</v>
      </c>
      <c r="M19" s="71"/>
      <c r="N19" s="71"/>
    </row>
    <row r="20" spans="1:14" ht="21.75" customHeight="1" x14ac:dyDescent="0.25">
      <c r="A20" s="63" t="s">
        <v>12</v>
      </c>
      <c r="B20" s="63"/>
      <c r="C20" s="63"/>
      <c r="D20" s="71">
        <v>56</v>
      </c>
      <c r="E20" s="71"/>
      <c r="J20" s="63" t="s">
        <v>14</v>
      </c>
      <c r="K20" s="63"/>
      <c r="L20" s="71">
        <v>3</v>
      </c>
      <c r="M20" s="71"/>
      <c r="N20" s="71"/>
    </row>
    <row r="21" spans="1:14" ht="26.65" customHeight="1" x14ac:dyDescent="0.25">
      <c r="J21" s="63" t="s">
        <v>15</v>
      </c>
      <c r="K21" s="63"/>
      <c r="L21" s="70" t="s">
        <v>16</v>
      </c>
      <c r="M21" s="70"/>
      <c r="N21" s="70"/>
    </row>
    <row r="22" spans="1:14" x14ac:dyDescent="0.25">
      <c r="A22" s="5" t="s">
        <v>17</v>
      </c>
    </row>
    <row r="23" spans="1:14" x14ac:dyDescent="0.25">
      <c r="A23" s="41" t="s">
        <v>25</v>
      </c>
    </row>
    <row r="24" spans="1:14" x14ac:dyDescent="0.25">
      <c r="B24" s="79" t="s">
        <v>18</v>
      </c>
      <c r="C24" s="79"/>
      <c r="D24" s="79"/>
      <c r="E24" s="79"/>
      <c r="F24" s="79"/>
      <c r="G24" s="79"/>
      <c r="H24" s="79"/>
      <c r="I24" s="79"/>
      <c r="J24" s="79"/>
      <c r="L24" s="6">
        <v>5136000</v>
      </c>
    </row>
    <row r="25" spans="1:14" x14ac:dyDescent="0.25">
      <c r="C25" s="57" t="s">
        <v>19</v>
      </c>
      <c r="D25" s="57"/>
      <c r="E25" s="65"/>
      <c r="F25" s="65"/>
      <c r="G25" s="65"/>
      <c r="H25" s="65"/>
      <c r="I25" s="65"/>
      <c r="J25" s="65"/>
      <c r="L25" s="7"/>
    </row>
    <row r="26" spans="1:14" s="47" customFormat="1" x14ac:dyDescent="0.25">
      <c r="C26" s="45" t="s">
        <v>47</v>
      </c>
      <c r="D26" s="45"/>
      <c r="E26" s="46"/>
      <c r="F26" s="46"/>
      <c r="G26" s="46"/>
      <c r="H26" s="46"/>
      <c r="I26" s="46"/>
      <c r="J26" s="46"/>
      <c r="L26" s="7">
        <v>150000</v>
      </c>
    </row>
    <row r="27" spans="1:14" x14ac:dyDescent="0.25">
      <c r="B27" s="79" t="s">
        <v>23</v>
      </c>
      <c r="C27" s="79"/>
      <c r="D27" s="79"/>
      <c r="E27" s="79"/>
      <c r="F27" s="79"/>
      <c r="G27" s="79"/>
      <c r="H27" s="79"/>
      <c r="I27" s="79"/>
      <c r="J27" s="79"/>
      <c r="L27" s="8">
        <f>L24-L25+L26</f>
        <v>5286000</v>
      </c>
    </row>
    <row r="28" spans="1:14" ht="6.75" customHeight="1" x14ac:dyDescent="0.25"/>
    <row r="29" spans="1:14" x14ac:dyDescent="0.25">
      <c r="A29" s="41" t="s">
        <v>20</v>
      </c>
      <c r="L29" s="9"/>
    </row>
    <row r="30" spans="1:14" ht="15.75" customHeight="1" x14ac:dyDescent="0.25">
      <c r="C30" s="73">
        <v>0.1</v>
      </c>
      <c r="D30" s="74"/>
      <c r="L30" s="6">
        <f>L27*C30</f>
        <v>528600</v>
      </c>
    </row>
    <row r="31" spans="1:14" x14ac:dyDescent="0.25">
      <c r="C31" s="27"/>
      <c r="D31" s="28"/>
      <c r="L31" s="10"/>
    </row>
    <row r="32" spans="1:14" x14ac:dyDescent="0.25">
      <c r="C32" s="73">
        <v>0.9</v>
      </c>
      <c r="D32" s="74"/>
      <c r="L32" s="6">
        <f>L27*90%</f>
        <v>4757400</v>
      </c>
    </row>
    <row r="33" spans="1:21" x14ac:dyDescent="0.25">
      <c r="A33" s="42" t="s">
        <v>24</v>
      </c>
    </row>
    <row r="34" spans="1:21" ht="23.25" customHeight="1" x14ac:dyDescent="0.25">
      <c r="C34" s="24"/>
      <c r="D34" s="75" t="s">
        <v>29</v>
      </c>
      <c r="E34" s="76"/>
      <c r="F34" s="75" t="s">
        <v>26</v>
      </c>
      <c r="G34" s="77"/>
      <c r="H34" s="75" t="s">
        <v>32</v>
      </c>
      <c r="I34" s="76"/>
      <c r="J34" s="78" t="s">
        <v>33</v>
      </c>
      <c r="K34" s="78"/>
      <c r="L34" s="43" t="s">
        <v>28</v>
      </c>
    </row>
    <row r="35" spans="1:21" ht="18.75" x14ac:dyDescent="0.25">
      <c r="C35" s="80" t="s">
        <v>30</v>
      </c>
      <c r="D35" s="81"/>
      <c r="E35" s="81"/>
      <c r="F35" s="81"/>
      <c r="G35" s="81"/>
      <c r="H35" s="81"/>
      <c r="I35" s="81"/>
      <c r="J35" s="81"/>
      <c r="K35" s="81"/>
      <c r="L35" s="19">
        <f>L27</f>
        <v>5286000</v>
      </c>
    </row>
    <row r="36" spans="1:21" ht="21.75" customHeight="1" x14ac:dyDescent="0.25">
      <c r="C36" s="20" t="s">
        <v>35</v>
      </c>
      <c r="D36" s="82">
        <v>43676</v>
      </c>
      <c r="E36" s="83"/>
      <c r="F36" s="84" t="s">
        <v>31</v>
      </c>
      <c r="G36" s="85"/>
      <c r="H36" s="86">
        <v>20000</v>
      </c>
      <c r="I36" s="87"/>
      <c r="J36" s="86"/>
      <c r="K36" s="87"/>
      <c r="L36" s="21"/>
      <c r="R36" s="51">
        <f>(L30-H36)/36</f>
        <v>14127.777777777777</v>
      </c>
      <c r="U36" s="41" t="s">
        <v>48</v>
      </c>
    </row>
    <row r="37" spans="1:21" ht="21" customHeight="1" x14ac:dyDescent="0.25">
      <c r="C37" s="22">
        <v>1</v>
      </c>
      <c r="D37" s="82">
        <v>43707</v>
      </c>
      <c r="E37" s="83"/>
      <c r="F37" s="84" t="s">
        <v>31</v>
      </c>
      <c r="G37" s="85"/>
      <c r="H37" s="86">
        <v>13711.11</v>
      </c>
      <c r="I37" s="87"/>
      <c r="J37" s="86"/>
      <c r="K37" s="87"/>
      <c r="L37" s="21"/>
    </row>
    <row r="38" spans="1:21" ht="21" customHeight="1" x14ac:dyDescent="0.25">
      <c r="C38" s="22">
        <v>2</v>
      </c>
      <c r="D38" s="82">
        <v>43738</v>
      </c>
      <c r="E38" s="83"/>
      <c r="F38" s="84" t="s">
        <v>31</v>
      </c>
      <c r="G38" s="85"/>
      <c r="H38" s="86">
        <v>13711.11</v>
      </c>
      <c r="I38" s="87"/>
      <c r="J38" s="86"/>
      <c r="K38" s="87"/>
      <c r="L38" s="21"/>
      <c r="R38" s="52"/>
    </row>
    <row r="39" spans="1:21" ht="21" customHeight="1" x14ac:dyDescent="0.25">
      <c r="C39" s="22">
        <v>3</v>
      </c>
      <c r="D39" s="82">
        <v>43768</v>
      </c>
      <c r="E39" s="83"/>
      <c r="F39" s="84" t="s">
        <v>31</v>
      </c>
      <c r="G39" s="85"/>
      <c r="H39" s="86">
        <v>13711.11</v>
      </c>
      <c r="I39" s="87"/>
      <c r="J39" s="86"/>
      <c r="K39" s="87"/>
      <c r="L39" s="21"/>
    </row>
    <row r="40" spans="1:21" ht="21.75" customHeight="1" x14ac:dyDescent="0.25">
      <c r="C40" s="22">
        <v>4</v>
      </c>
      <c r="D40" s="82">
        <v>43799</v>
      </c>
      <c r="E40" s="83"/>
      <c r="F40" s="84" t="s">
        <v>31</v>
      </c>
      <c r="G40" s="85"/>
      <c r="H40" s="86">
        <v>13711.11</v>
      </c>
      <c r="I40" s="87"/>
      <c r="J40" s="86"/>
      <c r="K40" s="87"/>
      <c r="L40" s="21"/>
    </row>
    <row r="41" spans="1:21" ht="21.75" customHeight="1" x14ac:dyDescent="0.25">
      <c r="C41" s="22">
        <v>5</v>
      </c>
      <c r="D41" s="82">
        <v>43829</v>
      </c>
      <c r="E41" s="83"/>
      <c r="F41" s="84" t="s">
        <v>31</v>
      </c>
      <c r="G41" s="85"/>
      <c r="H41" s="86">
        <v>13711.11</v>
      </c>
      <c r="I41" s="87"/>
      <c r="J41" s="86"/>
      <c r="K41" s="87"/>
      <c r="L41" s="21"/>
    </row>
    <row r="42" spans="1:21" ht="21" customHeight="1" x14ac:dyDescent="0.25">
      <c r="C42" s="22">
        <v>6</v>
      </c>
      <c r="D42" s="82">
        <v>43860</v>
      </c>
      <c r="E42" s="83"/>
      <c r="F42" s="84" t="s">
        <v>31</v>
      </c>
      <c r="G42" s="85"/>
      <c r="H42" s="86">
        <v>13711.11</v>
      </c>
      <c r="I42" s="87"/>
      <c r="J42" s="86"/>
      <c r="K42" s="87"/>
      <c r="L42" s="21"/>
    </row>
    <row r="43" spans="1:21" ht="18.75" x14ac:dyDescent="0.25">
      <c r="C43" s="22">
        <v>7</v>
      </c>
      <c r="D43" s="82">
        <v>43889</v>
      </c>
      <c r="E43" s="83"/>
      <c r="F43" s="84" t="s">
        <v>31</v>
      </c>
      <c r="G43" s="85"/>
      <c r="H43" s="86">
        <v>13711.11</v>
      </c>
      <c r="I43" s="87"/>
      <c r="J43" s="86"/>
      <c r="K43" s="87"/>
      <c r="L43" s="21"/>
    </row>
    <row r="44" spans="1:21" ht="21" customHeight="1" x14ac:dyDescent="0.25">
      <c r="C44" s="22">
        <v>8</v>
      </c>
      <c r="D44" s="82">
        <v>43920</v>
      </c>
      <c r="E44" s="83"/>
      <c r="F44" s="84" t="s">
        <v>31</v>
      </c>
      <c r="G44" s="85"/>
      <c r="H44" s="86">
        <v>13711.11</v>
      </c>
      <c r="I44" s="87"/>
      <c r="J44" s="86"/>
      <c r="K44" s="87"/>
      <c r="L44" s="21"/>
    </row>
    <row r="45" spans="1:21" ht="21" customHeight="1" x14ac:dyDescent="0.25">
      <c r="C45" s="22">
        <v>9</v>
      </c>
      <c r="D45" s="82">
        <v>43951</v>
      </c>
      <c r="E45" s="83"/>
      <c r="F45" s="84" t="s">
        <v>31</v>
      </c>
      <c r="G45" s="85"/>
      <c r="H45" s="86">
        <v>13711.11</v>
      </c>
      <c r="I45" s="87"/>
      <c r="J45" s="86"/>
      <c r="K45" s="87"/>
      <c r="L45" s="21"/>
    </row>
    <row r="46" spans="1:21" ht="18.75" x14ac:dyDescent="0.25">
      <c r="C46" s="22">
        <v>10</v>
      </c>
      <c r="D46" s="82">
        <v>43981</v>
      </c>
      <c r="E46" s="83"/>
      <c r="F46" s="84" t="s">
        <v>31</v>
      </c>
      <c r="G46" s="85"/>
      <c r="H46" s="86">
        <v>13711.11</v>
      </c>
      <c r="I46" s="87"/>
      <c r="J46" s="86"/>
      <c r="K46" s="87"/>
      <c r="L46" s="21"/>
    </row>
    <row r="47" spans="1:21" ht="21" customHeight="1" x14ac:dyDescent="0.25">
      <c r="C47" s="22">
        <v>11</v>
      </c>
      <c r="D47" s="82">
        <v>44012</v>
      </c>
      <c r="E47" s="83"/>
      <c r="F47" s="84" t="s">
        <v>31</v>
      </c>
      <c r="G47" s="85"/>
      <c r="H47" s="86">
        <v>13711.11</v>
      </c>
      <c r="I47" s="87"/>
      <c r="J47" s="86"/>
      <c r="K47" s="87"/>
      <c r="L47" s="21"/>
    </row>
    <row r="48" spans="1:21" ht="21" customHeight="1" x14ac:dyDescent="0.25">
      <c r="C48" s="22">
        <v>12</v>
      </c>
      <c r="D48" s="82">
        <v>44042</v>
      </c>
      <c r="E48" s="83"/>
      <c r="F48" s="84" t="s">
        <v>31</v>
      </c>
      <c r="G48" s="85"/>
      <c r="H48" s="86">
        <v>13711.11</v>
      </c>
      <c r="I48" s="87"/>
      <c r="J48" s="86"/>
      <c r="K48" s="87"/>
      <c r="L48" s="21"/>
    </row>
    <row r="49" spans="3:12" ht="21" customHeight="1" x14ac:dyDescent="0.25">
      <c r="C49" s="22">
        <v>13</v>
      </c>
      <c r="D49" s="82">
        <v>44073</v>
      </c>
      <c r="E49" s="83"/>
      <c r="F49" s="84" t="s">
        <v>31</v>
      </c>
      <c r="G49" s="85"/>
      <c r="H49" s="86">
        <v>13711.11</v>
      </c>
      <c r="I49" s="87"/>
      <c r="J49" s="86"/>
      <c r="K49" s="87"/>
      <c r="L49" s="21"/>
    </row>
    <row r="50" spans="3:12" ht="21" customHeight="1" x14ac:dyDescent="0.25">
      <c r="C50" s="22">
        <v>14</v>
      </c>
      <c r="D50" s="82">
        <v>44104</v>
      </c>
      <c r="E50" s="83"/>
      <c r="F50" s="84" t="s">
        <v>31</v>
      </c>
      <c r="G50" s="85"/>
      <c r="H50" s="86">
        <v>13711.11</v>
      </c>
      <c r="I50" s="87"/>
      <c r="J50" s="86"/>
      <c r="K50" s="87"/>
      <c r="L50" s="21"/>
    </row>
    <row r="51" spans="3:12" ht="18.75" x14ac:dyDescent="0.25">
      <c r="C51" s="22">
        <v>15</v>
      </c>
      <c r="D51" s="82">
        <v>44134</v>
      </c>
      <c r="E51" s="83"/>
      <c r="F51" s="84" t="s">
        <v>31</v>
      </c>
      <c r="G51" s="85"/>
      <c r="H51" s="86">
        <v>13711.11</v>
      </c>
      <c r="I51" s="87"/>
      <c r="J51" s="86"/>
      <c r="K51" s="87"/>
      <c r="L51" s="21"/>
    </row>
    <row r="52" spans="3:12" ht="21" customHeight="1" x14ac:dyDescent="0.25">
      <c r="C52" s="22">
        <v>16</v>
      </c>
      <c r="D52" s="82">
        <v>44165</v>
      </c>
      <c r="E52" s="83"/>
      <c r="F52" s="84" t="s">
        <v>31</v>
      </c>
      <c r="G52" s="85"/>
      <c r="H52" s="86">
        <v>13711.11</v>
      </c>
      <c r="I52" s="87"/>
      <c r="J52" s="86"/>
      <c r="K52" s="87"/>
      <c r="L52" s="21"/>
    </row>
    <row r="53" spans="3:12" ht="21" customHeight="1" x14ac:dyDescent="0.25">
      <c r="C53" s="22">
        <v>17</v>
      </c>
      <c r="D53" s="82">
        <v>44195</v>
      </c>
      <c r="E53" s="83"/>
      <c r="F53" s="84" t="s">
        <v>31</v>
      </c>
      <c r="G53" s="85"/>
      <c r="H53" s="86">
        <v>13711.11</v>
      </c>
      <c r="I53" s="87"/>
      <c r="J53" s="86"/>
      <c r="K53" s="87"/>
      <c r="L53" s="21"/>
    </row>
    <row r="54" spans="3:12" ht="21" customHeight="1" x14ac:dyDescent="0.25">
      <c r="C54" s="22">
        <v>18</v>
      </c>
      <c r="D54" s="82">
        <v>44226</v>
      </c>
      <c r="E54" s="83"/>
      <c r="F54" s="84" t="s">
        <v>31</v>
      </c>
      <c r="G54" s="85"/>
      <c r="H54" s="86">
        <v>13711.11</v>
      </c>
      <c r="I54" s="87"/>
      <c r="J54" s="39"/>
      <c r="K54" s="40"/>
      <c r="L54" s="21"/>
    </row>
    <row r="55" spans="3:12" ht="21" customHeight="1" x14ac:dyDescent="0.25">
      <c r="C55" s="22">
        <v>19</v>
      </c>
      <c r="D55" s="82">
        <v>44255</v>
      </c>
      <c r="E55" s="83"/>
      <c r="F55" s="84" t="s">
        <v>31</v>
      </c>
      <c r="G55" s="85"/>
      <c r="H55" s="86">
        <v>13711.11</v>
      </c>
      <c r="I55" s="87"/>
      <c r="J55" s="39"/>
      <c r="K55" s="40"/>
      <c r="L55" s="21"/>
    </row>
    <row r="56" spans="3:12" ht="21" customHeight="1" x14ac:dyDescent="0.25">
      <c r="C56" s="22">
        <v>20</v>
      </c>
      <c r="D56" s="82">
        <v>44285</v>
      </c>
      <c r="E56" s="83"/>
      <c r="F56" s="84" t="s">
        <v>31</v>
      </c>
      <c r="G56" s="85"/>
      <c r="H56" s="86">
        <v>13711.11</v>
      </c>
      <c r="I56" s="87"/>
      <c r="J56" s="39"/>
      <c r="K56" s="40"/>
      <c r="L56" s="21"/>
    </row>
    <row r="57" spans="3:12" ht="21" customHeight="1" x14ac:dyDescent="0.25">
      <c r="C57" s="22">
        <v>21</v>
      </c>
      <c r="D57" s="82">
        <v>44316</v>
      </c>
      <c r="E57" s="83"/>
      <c r="F57" s="84" t="s">
        <v>31</v>
      </c>
      <c r="G57" s="85"/>
      <c r="H57" s="86">
        <v>13711.11</v>
      </c>
      <c r="I57" s="87"/>
      <c r="J57" s="39"/>
      <c r="K57" s="40"/>
      <c r="L57" s="21"/>
    </row>
    <row r="58" spans="3:12" ht="21" customHeight="1" x14ac:dyDescent="0.25">
      <c r="C58" s="22">
        <v>22</v>
      </c>
      <c r="D58" s="82">
        <v>44346</v>
      </c>
      <c r="E58" s="83"/>
      <c r="F58" s="84" t="s">
        <v>31</v>
      </c>
      <c r="G58" s="85"/>
      <c r="H58" s="86">
        <v>13711.11</v>
      </c>
      <c r="I58" s="87"/>
      <c r="J58" s="39"/>
      <c r="K58" s="40"/>
      <c r="L58" s="21"/>
    </row>
    <row r="59" spans="3:12" ht="21" customHeight="1" x14ac:dyDescent="0.25">
      <c r="C59" s="22">
        <v>23</v>
      </c>
      <c r="D59" s="82">
        <v>44377</v>
      </c>
      <c r="E59" s="83"/>
      <c r="F59" s="84" t="s">
        <v>31</v>
      </c>
      <c r="G59" s="85"/>
      <c r="H59" s="86">
        <v>13711.11</v>
      </c>
      <c r="I59" s="87"/>
      <c r="J59" s="39"/>
      <c r="K59" s="40"/>
      <c r="L59" s="21"/>
    </row>
    <row r="60" spans="3:12" ht="21" customHeight="1" x14ac:dyDescent="0.25">
      <c r="C60" s="22">
        <v>24</v>
      </c>
      <c r="D60" s="82">
        <v>44407</v>
      </c>
      <c r="E60" s="83"/>
      <c r="F60" s="84" t="s">
        <v>31</v>
      </c>
      <c r="G60" s="85"/>
      <c r="H60" s="86">
        <v>13711.11</v>
      </c>
      <c r="I60" s="87"/>
      <c r="J60" s="39"/>
      <c r="K60" s="40"/>
      <c r="L60" s="21"/>
    </row>
    <row r="61" spans="3:12" ht="21" customHeight="1" x14ac:dyDescent="0.25">
      <c r="C61" s="22">
        <v>25</v>
      </c>
      <c r="D61" s="82">
        <v>44438</v>
      </c>
      <c r="E61" s="83"/>
      <c r="F61" s="84" t="s">
        <v>31</v>
      </c>
      <c r="G61" s="85"/>
      <c r="H61" s="86">
        <v>13711.11</v>
      </c>
      <c r="I61" s="87"/>
      <c r="J61" s="39"/>
      <c r="K61" s="40"/>
      <c r="L61" s="21"/>
    </row>
    <row r="62" spans="3:12" ht="21" customHeight="1" x14ac:dyDescent="0.25">
      <c r="C62" s="22">
        <v>26</v>
      </c>
      <c r="D62" s="82">
        <v>44469</v>
      </c>
      <c r="E62" s="83"/>
      <c r="F62" s="84" t="s">
        <v>31</v>
      </c>
      <c r="G62" s="85"/>
      <c r="H62" s="86">
        <v>13711.11</v>
      </c>
      <c r="I62" s="87"/>
      <c r="J62" s="39"/>
      <c r="K62" s="40"/>
      <c r="L62" s="21"/>
    </row>
    <row r="63" spans="3:12" ht="21" customHeight="1" x14ac:dyDescent="0.25">
      <c r="C63" s="22">
        <v>27</v>
      </c>
      <c r="D63" s="82">
        <v>44499</v>
      </c>
      <c r="E63" s="83"/>
      <c r="F63" s="84" t="s">
        <v>31</v>
      </c>
      <c r="G63" s="85"/>
      <c r="H63" s="86">
        <v>13711.11</v>
      </c>
      <c r="I63" s="87"/>
      <c r="J63" s="39"/>
      <c r="K63" s="40"/>
      <c r="L63" s="21"/>
    </row>
    <row r="64" spans="3:12" ht="21" customHeight="1" x14ac:dyDescent="0.25">
      <c r="C64" s="22">
        <v>28</v>
      </c>
      <c r="D64" s="82">
        <v>44530</v>
      </c>
      <c r="E64" s="83"/>
      <c r="F64" s="84" t="s">
        <v>31</v>
      </c>
      <c r="G64" s="85"/>
      <c r="H64" s="86">
        <v>13711.11</v>
      </c>
      <c r="I64" s="87"/>
      <c r="J64" s="39"/>
      <c r="K64" s="40"/>
      <c r="L64" s="21"/>
    </row>
    <row r="65" spans="1:12" ht="21" customHeight="1" x14ac:dyDescent="0.25">
      <c r="C65" s="22">
        <v>29</v>
      </c>
      <c r="D65" s="82">
        <v>44560</v>
      </c>
      <c r="E65" s="83"/>
      <c r="F65" s="84" t="s">
        <v>31</v>
      </c>
      <c r="G65" s="85"/>
      <c r="H65" s="86">
        <v>13711.11</v>
      </c>
      <c r="I65" s="87"/>
      <c r="J65" s="39"/>
      <c r="K65" s="40"/>
      <c r="L65" s="21"/>
    </row>
    <row r="66" spans="1:12" ht="21" customHeight="1" x14ac:dyDescent="0.25">
      <c r="C66" s="22">
        <v>30</v>
      </c>
      <c r="D66" s="82">
        <v>44591</v>
      </c>
      <c r="E66" s="83"/>
      <c r="F66" s="84" t="s">
        <v>31</v>
      </c>
      <c r="G66" s="85"/>
      <c r="H66" s="86">
        <v>13711.11</v>
      </c>
      <c r="I66" s="87"/>
      <c r="J66" s="39"/>
      <c r="K66" s="40"/>
      <c r="L66" s="21"/>
    </row>
    <row r="67" spans="1:12" ht="21" customHeight="1" x14ac:dyDescent="0.25">
      <c r="C67" s="22">
        <v>31</v>
      </c>
      <c r="D67" s="82">
        <v>44620</v>
      </c>
      <c r="E67" s="83"/>
      <c r="F67" s="84" t="s">
        <v>31</v>
      </c>
      <c r="G67" s="85"/>
      <c r="H67" s="86">
        <v>13711.11</v>
      </c>
      <c r="I67" s="87"/>
      <c r="J67" s="39"/>
      <c r="K67" s="40"/>
      <c r="L67" s="21"/>
    </row>
    <row r="68" spans="1:12" ht="21" customHeight="1" x14ac:dyDescent="0.25">
      <c r="C68" s="22">
        <v>32</v>
      </c>
      <c r="D68" s="82">
        <v>44650</v>
      </c>
      <c r="E68" s="83"/>
      <c r="F68" s="84" t="s">
        <v>31</v>
      </c>
      <c r="G68" s="85"/>
      <c r="H68" s="86">
        <v>13711.11</v>
      </c>
      <c r="I68" s="87"/>
      <c r="J68" s="39"/>
      <c r="K68" s="40"/>
      <c r="L68" s="21"/>
    </row>
    <row r="69" spans="1:12" ht="21" customHeight="1" x14ac:dyDescent="0.25">
      <c r="C69" s="22">
        <v>33</v>
      </c>
      <c r="D69" s="82">
        <v>44681</v>
      </c>
      <c r="E69" s="83"/>
      <c r="F69" s="84" t="s">
        <v>31</v>
      </c>
      <c r="G69" s="85"/>
      <c r="H69" s="86">
        <v>13711.11</v>
      </c>
      <c r="I69" s="87"/>
      <c r="J69" s="39"/>
      <c r="K69" s="40"/>
      <c r="L69" s="21"/>
    </row>
    <row r="70" spans="1:12" ht="21" customHeight="1" x14ac:dyDescent="0.25">
      <c r="C70" s="22">
        <v>34</v>
      </c>
      <c r="D70" s="82">
        <v>44711</v>
      </c>
      <c r="E70" s="83"/>
      <c r="F70" s="84" t="s">
        <v>31</v>
      </c>
      <c r="G70" s="85"/>
      <c r="H70" s="86">
        <v>13711.11</v>
      </c>
      <c r="I70" s="87"/>
      <c r="J70" s="39"/>
      <c r="K70" s="40"/>
      <c r="L70" s="21"/>
    </row>
    <row r="71" spans="1:12" ht="21" customHeight="1" x14ac:dyDescent="0.25">
      <c r="C71" s="22">
        <v>35</v>
      </c>
      <c r="D71" s="82">
        <v>44742</v>
      </c>
      <c r="E71" s="83"/>
      <c r="F71" s="84" t="s">
        <v>31</v>
      </c>
      <c r="G71" s="85"/>
      <c r="H71" s="86">
        <v>13711.11</v>
      </c>
      <c r="I71" s="87"/>
      <c r="J71" s="39"/>
      <c r="K71" s="40"/>
      <c r="L71" s="21"/>
    </row>
    <row r="72" spans="1:12" ht="21" customHeight="1" x14ac:dyDescent="0.25">
      <c r="C72" s="22">
        <v>36</v>
      </c>
      <c r="D72" s="82">
        <v>44772</v>
      </c>
      <c r="E72" s="83"/>
      <c r="F72" s="84" t="s">
        <v>31</v>
      </c>
      <c r="G72" s="85"/>
      <c r="H72" s="86">
        <v>13711.15</v>
      </c>
      <c r="I72" s="87"/>
      <c r="J72" s="39"/>
      <c r="K72" s="40"/>
      <c r="L72" s="21"/>
    </row>
    <row r="73" spans="1:12" ht="18.75" x14ac:dyDescent="0.25">
      <c r="C73" s="20"/>
      <c r="D73" s="23"/>
      <c r="E73" s="23"/>
      <c r="F73" s="23"/>
      <c r="G73" s="23"/>
      <c r="H73" s="88">
        <f>SUM(H36:I72)</f>
        <v>513599.99999999965</v>
      </c>
      <c r="I73" s="89"/>
      <c r="J73" s="88">
        <f>SUM(J36:K72)</f>
        <v>0</v>
      </c>
      <c r="K73" s="90"/>
      <c r="L73" s="21">
        <f>L35-J73</f>
        <v>5286000</v>
      </c>
    </row>
    <row r="74" spans="1:12" ht="24.75" customHeight="1" thickBot="1" x14ac:dyDescent="0.3">
      <c r="L74" s="10"/>
    </row>
    <row r="75" spans="1:12" ht="18.75" x14ac:dyDescent="0.3">
      <c r="A75" s="12"/>
      <c r="C75" s="91" t="s">
        <v>41</v>
      </c>
      <c r="D75" s="92"/>
      <c r="E75" s="93"/>
      <c r="F75" s="94">
        <f>L32</f>
        <v>4757400</v>
      </c>
      <c r="G75" s="95"/>
      <c r="H75" s="95"/>
      <c r="I75" s="96"/>
      <c r="J75" s="14"/>
      <c r="K75" s="15"/>
      <c r="L75" s="16"/>
    </row>
    <row r="76" spans="1:12" ht="24.75" customHeight="1" x14ac:dyDescent="0.3">
      <c r="A76" s="12"/>
      <c r="C76" s="97" t="s">
        <v>42</v>
      </c>
      <c r="D76" s="37" t="s">
        <v>43</v>
      </c>
      <c r="E76" s="99">
        <v>54868.71</v>
      </c>
      <c r="F76" s="100"/>
      <c r="G76" s="101" t="s">
        <v>44</v>
      </c>
      <c r="H76" s="103">
        <v>182895.69</v>
      </c>
      <c r="I76" s="104"/>
      <c r="J76" s="17"/>
      <c r="K76" s="15"/>
      <c r="L76" s="15"/>
    </row>
    <row r="77" spans="1:12" ht="25.5" customHeight="1" x14ac:dyDescent="0.3">
      <c r="A77" s="13"/>
      <c r="C77" s="97"/>
      <c r="D77" s="37" t="s">
        <v>45</v>
      </c>
      <c r="E77" s="99">
        <v>42850.22</v>
      </c>
      <c r="F77" s="105"/>
      <c r="G77" s="101"/>
      <c r="H77" s="103">
        <v>142834.06</v>
      </c>
      <c r="I77" s="104"/>
      <c r="J77" s="18"/>
      <c r="K77" s="15"/>
      <c r="L77" s="15"/>
    </row>
    <row r="78" spans="1:12" ht="25.5" customHeight="1" thickBot="1" x14ac:dyDescent="0.35">
      <c r="A78" s="13"/>
      <c r="C78" s="98"/>
      <c r="D78" s="38" t="s">
        <v>46</v>
      </c>
      <c r="E78" s="106">
        <v>37237.74</v>
      </c>
      <c r="F78" s="107"/>
      <c r="G78" s="102"/>
      <c r="H78" s="108">
        <v>124125.8</v>
      </c>
      <c r="I78" s="109"/>
      <c r="J78" s="18"/>
      <c r="K78" s="15"/>
      <c r="L78" s="26"/>
    </row>
    <row r="79" spans="1:12" x14ac:dyDescent="0.25">
      <c r="A79" s="13"/>
      <c r="C79" s="13"/>
    </row>
    <row r="1048575" spans="4:5" ht="18.75" x14ac:dyDescent="0.25">
      <c r="D1048575" s="82"/>
      <c r="E1048575" s="83"/>
    </row>
  </sheetData>
  <mergeCells count="194">
    <mergeCell ref="D1048575:E1048575"/>
    <mergeCell ref="C76:C78"/>
    <mergeCell ref="E76:F76"/>
    <mergeCell ref="G76:G78"/>
    <mergeCell ref="H76:I76"/>
    <mergeCell ref="E77:F77"/>
    <mergeCell ref="H77:I77"/>
    <mergeCell ref="E78:F78"/>
    <mergeCell ref="H78:I78"/>
    <mergeCell ref="D72:E72"/>
    <mergeCell ref="F72:G72"/>
    <mergeCell ref="H72:I72"/>
    <mergeCell ref="H73:I73"/>
    <mergeCell ref="J73:K73"/>
    <mergeCell ref="C75:E75"/>
    <mergeCell ref="F75:I75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C35:K35"/>
    <mergeCell ref="D36:E36"/>
    <mergeCell ref="F36:G36"/>
    <mergeCell ref="H36:I36"/>
    <mergeCell ref="J36:K36"/>
    <mergeCell ref="D37:E37"/>
    <mergeCell ref="F37:G37"/>
    <mergeCell ref="H37:I37"/>
    <mergeCell ref="J37:K37"/>
    <mergeCell ref="C30:D30"/>
    <mergeCell ref="C32:D32"/>
    <mergeCell ref="D34:E34"/>
    <mergeCell ref="F34:G34"/>
    <mergeCell ref="H34:I34"/>
    <mergeCell ref="J34:K34"/>
    <mergeCell ref="J21:K21"/>
    <mergeCell ref="L21:N21"/>
    <mergeCell ref="B24:J24"/>
    <mergeCell ref="C25:D25"/>
    <mergeCell ref="E25:J25"/>
    <mergeCell ref="B27:J27"/>
    <mergeCell ref="B19:C19"/>
    <mergeCell ref="D19:E19"/>
    <mergeCell ref="J19:K19"/>
    <mergeCell ref="L19:N19"/>
    <mergeCell ref="A20:C20"/>
    <mergeCell ref="D20:E20"/>
    <mergeCell ref="J20:K20"/>
    <mergeCell ref="L20:N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A16:D16"/>
    <mergeCell ref="I16:K16"/>
    <mergeCell ref="A8:C8"/>
    <mergeCell ref="L8:O8"/>
    <mergeCell ref="A10:C10"/>
    <mergeCell ref="D10:K10"/>
    <mergeCell ref="L10:O10"/>
    <mergeCell ref="A11:C11"/>
    <mergeCell ref="D11:K11"/>
    <mergeCell ref="L11:O11"/>
    <mergeCell ref="A1:O1"/>
    <mergeCell ref="A2:O2"/>
    <mergeCell ref="A3:O3"/>
    <mergeCell ref="A5:P5"/>
    <mergeCell ref="A7:C7"/>
    <mergeCell ref="D7:I7"/>
    <mergeCell ref="L7:M7"/>
    <mergeCell ref="D12:K12"/>
    <mergeCell ref="A13:C13"/>
    <mergeCell ref="D13:I13"/>
    <mergeCell ref="J13:K13"/>
    <mergeCell ref="L13:O13"/>
  </mergeCells>
  <printOptions horizontalCentered="1"/>
  <pageMargins left="0.45" right="0.15" top="0.75" bottom="1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8575"/>
  <sheetViews>
    <sheetView showGridLines="0" view="pageBreakPreview" topLeftCell="A12" zoomScale="70" zoomScaleNormal="100" zoomScaleSheetLayoutView="100" workbookViewId="0">
      <selection activeCell="T39" sqref="T39"/>
    </sheetView>
  </sheetViews>
  <sheetFormatPr defaultColWidth="9.140625" defaultRowHeight="18" x14ac:dyDescent="0.25"/>
  <cols>
    <col min="1" max="1" width="9.140625" style="2"/>
    <col min="2" max="2" width="8.7109375" style="2" customWidth="1"/>
    <col min="3" max="3" width="13.140625" style="2" customWidth="1"/>
    <col min="4" max="4" width="8.140625" style="2" customWidth="1"/>
    <col min="5" max="5" width="10.7109375" style="2" customWidth="1"/>
    <col min="6" max="6" width="9.7109375" style="2" customWidth="1"/>
    <col min="7" max="7" width="11.7109375" style="2" customWidth="1"/>
    <col min="8" max="8" width="6.7109375" style="2" customWidth="1"/>
    <col min="9" max="9" width="18.42578125" style="2" customWidth="1"/>
    <col min="10" max="10" width="13.5703125" style="2" customWidth="1"/>
    <col min="11" max="11" width="12.28515625" style="2" customWidth="1"/>
    <col min="12" max="12" width="31.140625" style="2" customWidth="1"/>
    <col min="13" max="13" width="9.140625" style="2"/>
    <col min="14" max="14" width="5.42578125" style="2" customWidth="1"/>
    <col min="15" max="15" width="9.140625" style="2"/>
    <col min="16" max="16" width="0.5703125" style="2" hidden="1" customWidth="1"/>
    <col min="17" max="17" width="9.140625" style="2"/>
    <col min="18" max="18" width="17.5703125" style="2" bestFit="1" customWidth="1"/>
    <col min="19" max="16384" width="9.140625" style="2"/>
  </cols>
  <sheetData>
    <row r="1" spans="1:16" ht="27.9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</row>
    <row r="2" spans="1:16" ht="20.25" customHeight="1" x14ac:dyDescent="0.3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"/>
    </row>
    <row r="3" spans="1:16" ht="20.2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"/>
    </row>
    <row r="4" spans="1:16" ht="10.5" customHeight="1" x14ac:dyDescent="0.25"/>
    <row r="5" spans="1:16" ht="27" customHeight="1" x14ac:dyDescent="0.4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5.75" customHeight="1" x14ac:dyDescent="0.25"/>
    <row r="7" spans="1:16" ht="22.7" customHeight="1" x14ac:dyDescent="0.25">
      <c r="A7" s="57" t="s">
        <v>1</v>
      </c>
      <c r="B7" s="57"/>
      <c r="C7" s="57"/>
      <c r="D7" s="58" t="s">
        <v>36</v>
      </c>
      <c r="E7" s="58"/>
      <c r="F7" s="58"/>
      <c r="G7" s="58"/>
      <c r="H7" s="58"/>
      <c r="I7" s="58"/>
      <c r="K7" s="2" t="s">
        <v>34</v>
      </c>
      <c r="L7" s="59"/>
      <c r="M7" s="59"/>
    </row>
    <row r="8" spans="1:16" ht="22.7" customHeight="1" x14ac:dyDescent="0.25">
      <c r="A8" s="57" t="s">
        <v>2</v>
      </c>
      <c r="B8" s="57"/>
      <c r="C8" s="57"/>
      <c r="D8" s="29" t="s">
        <v>37</v>
      </c>
      <c r="E8" s="29"/>
      <c r="F8" s="29"/>
      <c r="G8" s="29"/>
      <c r="H8" s="29"/>
      <c r="I8" s="29"/>
      <c r="L8" s="66"/>
      <c r="M8" s="66"/>
      <c r="N8" s="66"/>
      <c r="O8" s="66"/>
    </row>
    <row r="9" spans="1:16" ht="12" customHeight="1" x14ac:dyDescent="0.25"/>
    <row r="10" spans="1:16" ht="23.25" customHeight="1" x14ac:dyDescent="0.25">
      <c r="A10" s="67" t="s">
        <v>3</v>
      </c>
      <c r="B10" s="67"/>
      <c r="C10" s="67"/>
      <c r="D10" s="68"/>
      <c r="E10" s="68"/>
      <c r="F10" s="68"/>
      <c r="G10" s="68"/>
      <c r="H10" s="68"/>
      <c r="I10" s="68"/>
      <c r="J10" s="68"/>
      <c r="K10" s="68"/>
      <c r="L10" s="65"/>
      <c r="M10" s="65"/>
      <c r="N10" s="65"/>
      <c r="O10" s="65"/>
    </row>
    <row r="11" spans="1:16" ht="22.7" customHeight="1" x14ac:dyDescent="0.25">
      <c r="A11" s="61" t="s">
        <v>4</v>
      </c>
      <c r="B11" s="61"/>
      <c r="C11" s="61"/>
      <c r="D11" s="69"/>
      <c r="E11" s="69"/>
      <c r="F11" s="69"/>
      <c r="G11" s="69"/>
      <c r="H11" s="69"/>
      <c r="I11" s="69"/>
      <c r="J11" s="69"/>
      <c r="K11" s="69"/>
      <c r="L11" s="65"/>
      <c r="M11" s="65"/>
      <c r="N11" s="65"/>
      <c r="O11" s="65"/>
    </row>
    <row r="12" spans="1:16" ht="15.75" customHeight="1" x14ac:dyDescent="0.25">
      <c r="D12" s="60"/>
      <c r="E12" s="60"/>
      <c r="F12" s="60"/>
      <c r="G12" s="60"/>
      <c r="H12" s="60"/>
      <c r="I12" s="60"/>
      <c r="J12" s="60"/>
      <c r="K12" s="60"/>
    </row>
    <row r="13" spans="1:16" ht="10.5" customHeight="1" x14ac:dyDescent="0.25">
      <c r="A13" s="61" t="s">
        <v>22</v>
      </c>
      <c r="B13" s="61"/>
      <c r="C13" s="61"/>
      <c r="D13" s="62"/>
      <c r="E13" s="58"/>
      <c r="F13" s="58"/>
      <c r="G13" s="58"/>
      <c r="H13" s="58"/>
      <c r="I13" s="58"/>
      <c r="J13" s="63"/>
      <c r="K13" s="63"/>
      <c r="L13" s="64"/>
      <c r="M13" s="65"/>
      <c r="N13" s="65"/>
      <c r="O13" s="65"/>
    </row>
    <row r="14" spans="1:16" ht="15" customHeight="1" x14ac:dyDescent="0.25"/>
    <row r="15" spans="1:16" x14ac:dyDescent="0.25">
      <c r="A15" s="5" t="s">
        <v>5</v>
      </c>
    </row>
    <row r="16" spans="1:16" ht="17.100000000000001" x14ac:dyDescent="0.25">
      <c r="A16" s="61" t="s">
        <v>6</v>
      </c>
      <c r="B16" s="61"/>
      <c r="C16" s="61"/>
      <c r="D16" s="61"/>
      <c r="I16" s="61" t="s">
        <v>7</v>
      </c>
      <c r="J16" s="61"/>
      <c r="K16" s="61"/>
    </row>
    <row r="17" spans="1:14" ht="21" customHeight="1" x14ac:dyDescent="0.3">
      <c r="B17" s="63" t="s">
        <v>8</v>
      </c>
      <c r="C17" s="63"/>
      <c r="D17" s="70"/>
      <c r="E17" s="70"/>
      <c r="G17" s="72"/>
      <c r="H17" s="72"/>
      <c r="I17" s="2" t="s">
        <v>9</v>
      </c>
      <c r="J17" s="63" t="s">
        <v>10</v>
      </c>
      <c r="K17" s="63"/>
      <c r="L17" s="70">
        <v>105</v>
      </c>
      <c r="M17" s="70"/>
      <c r="N17" s="70"/>
    </row>
    <row r="18" spans="1:14" ht="23.25" customHeight="1" x14ac:dyDescent="0.25">
      <c r="B18" s="63" t="s">
        <v>27</v>
      </c>
      <c r="C18" s="63"/>
      <c r="D18" s="70"/>
      <c r="E18" s="70"/>
      <c r="J18" s="63" t="s">
        <v>11</v>
      </c>
      <c r="K18" s="63"/>
      <c r="L18" s="71">
        <v>2</v>
      </c>
      <c r="M18" s="71"/>
      <c r="N18" s="71"/>
    </row>
    <row r="19" spans="1:14" ht="21" customHeight="1" x14ac:dyDescent="0.25">
      <c r="B19" s="63" t="s">
        <v>39</v>
      </c>
      <c r="C19" s="63"/>
      <c r="D19" s="70"/>
      <c r="E19" s="70"/>
      <c r="J19" s="63" t="s">
        <v>13</v>
      </c>
      <c r="K19" s="63"/>
      <c r="L19" s="71">
        <v>3</v>
      </c>
      <c r="M19" s="71"/>
      <c r="N19" s="71"/>
    </row>
    <row r="20" spans="1:14" ht="21.75" customHeight="1" x14ac:dyDescent="0.25">
      <c r="A20" s="63" t="s">
        <v>12</v>
      </c>
      <c r="B20" s="63"/>
      <c r="C20" s="63"/>
      <c r="D20" s="71">
        <v>56</v>
      </c>
      <c r="E20" s="71"/>
      <c r="J20" s="63" t="s">
        <v>14</v>
      </c>
      <c r="K20" s="63"/>
      <c r="L20" s="71">
        <v>3</v>
      </c>
      <c r="M20" s="71"/>
      <c r="N20" s="71"/>
    </row>
    <row r="21" spans="1:14" ht="26.65" customHeight="1" x14ac:dyDescent="0.25">
      <c r="J21" s="63" t="s">
        <v>15</v>
      </c>
      <c r="K21" s="63"/>
      <c r="L21" s="70" t="s">
        <v>16</v>
      </c>
      <c r="M21" s="70"/>
      <c r="N21" s="70"/>
    </row>
    <row r="22" spans="1:14" x14ac:dyDescent="0.25">
      <c r="A22" s="5" t="s">
        <v>17</v>
      </c>
    </row>
    <row r="23" spans="1:14" x14ac:dyDescent="0.25">
      <c r="A23" s="2" t="s">
        <v>25</v>
      </c>
    </row>
    <row r="24" spans="1:14" x14ac:dyDescent="0.25">
      <c r="B24" s="79" t="s">
        <v>18</v>
      </c>
      <c r="C24" s="79"/>
      <c r="D24" s="79"/>
      <c r="E24" s="79"/>
      <c r="F24" s="79"/>
      <c r="G24" s="79"/>
      <c r="H24" s="79"/>
      <c r="I24" s="79"/>
      <c r="J24" s="79"/>
      <c r="L24" s="6">
        <v>5136000</v>
      </c>
    </row>
    <row r="25" spans="1:14" x14ac:dyDescent="0.25">
      <c r="C25" s="57" t="s">
        <v>19</v>
      </c>
      <c r="D25" s="57"/>
      <c r="E25" s="65"/>
      <c r="F25" s="65"/>
      <c r="G25" s="65"/>
      <c r="H25" s="65"/>
      <c r="I25" s="65"/>
      <c r="J25" s="65"/>
      <c r="L25" s="7"/>
    </row>
    <row r="26" spans="1:14" s="47" customFormat="1" x14ac:dyDescent="0.25">
      <c r="C26" s="45" t="s">
        <v>47</v>
      </c>
      <c r="D26" s="45"/>
      <c r="E26" s="46"/>
      <c r="F26" s="46"/>
      <c r="G26" s="46"/>
      <c r="H26" s="46"/>
      <c r="I26" s="46"/>
      <c r="J26" s="46"/>
      <c r="L26" s="7">
        <v>150000</v>
      </c>
    </row>
    <row r="27" spans="1:14" x14ac:dyDescent="0.25">
      <c r="B27" s="79" t="s">
        <v>23</v>
      </c>
      <c r="C27" s="79"/>
      <c r="D27" s="79"/>
      <c r="E27" s="79"/>
      <c r="F27" s="79"/>
      <c r="G27" s="79"/>
      <c r="H27" s="79"/>
      <c r="I27" s="79"/>
      <c r="J27" s="79"/>
      <c r="L27" s="8">
        <f>L24-L25+L26</f>
        <v>5286000</v>
      </c>
    </row>
    <row r="28" spans="1:14" ht="6.75" customHeight="1" x14ac:dyDescent="0.25"/>
    <row r="29" spans="1:14" x14ac:dyDescent="0.25">
      <c r="A29" s="2" t="s">
        <v>20</v>
      </c>
      <c r="L29" s="9"/>
    </row>
    <row r="30" spans="1:14" ht="15.75" customHeight="1" x14ac:dyDescent="0.25">
      <c r="C30" s="73">
        <v>0.15</v>
      </c>
      <c r="D30" s="74"/>
      <c r="L30" s="6">
        <f>L27*C30</f>
        <v>792900</v>
      </c>
    </row>
    <row r="31" spans="1:14" x14ac:dyDescent="0.25">
      <c r="C31" s="27"/>
      <c r="D31" s="28"/>
      <c r="L31" s="10"/>
    </row>
    <row r="32" spans="1:14" x14ac:dyDescent="0.25">
      <c r="C32" s="73">
        <v>0.85</v>
      </c>
      <c r="D32" s="74"/>
      <c r="L32" s="6">
        <f>L27*85%</f>
        <v>4493100</v>
      </c>
    </row>
    <row r="33" spans="1:20" x14ac:dyDescent="0.25">
      <c r="A33" s="11" t="s">
        <v>24</v>
      </c>
    </row>
    <row r="34" spans="1:20" ht="23.25" customHeight="1" x14ac:dyDescent="0.25">
      <c r="C34" s="24"/>
      <c r="D34" s="75" t="s">
        <v>29</v>
      </c>
      <c r="E34" s="76"/>
      <c r="F34" s="75" t="s">
        <v>26</v>
      </c>
      <c r="G34" s="77"/>
      <c r="H34" s="75" t="s">
        <v>32</v>
      </c>
      <c r="I34" s="76"/>
      <c r="J34" s="78" t="s">
        <v>33</v>
      </c>
      <c r="K34" s="78"/>
      <c r="L34" s="25" t="s">
        <v>28</v>
      </c>
    </row>
    <row r="35" spans="1:20" ht="18.75" x14ac:dyDescent="0.25">
      <c r="C35" s="80" t="s">
        <v>30</v>
      </c>
      <c r="D35" s="81"/>
      <c r="E35" s="81"/>
      <c r="F35" s="81"/>
      <c r="G35" s="81"/>
      <c r="H35" s="81"/>
      <c r="I35" s="81"/>
      <c r="J35" s="81"/>
      <c r="K35" s="81"/>
      <c r="L35" s="19">
        <f>L27</f>
        <v>5286000</v>
      </c>
    </row>
    <row r="36" spans="1:20" ht="21.75" customHeight="1" x14ac:dyDescent="0.25">
      <c r="C36" s="20" t="s">
        <v>35</v>
      </c>
      <c r="D36" s="82">
        <v>43676</v>
      </c>
      <c r="E36" s="83"/>
      <c r="F36" s="84" t="s">
        <v>31</v>
      </c>
      <c r="G36" s="85"/>
      <c r="H36" s="86">
        <v>20000</v>
      </c>
      <c r="I36" s="87"/>
      <c r="J36" s="86"/>
      <c r="K36" s="87"/>
      <c r="L36" s="21"/>
    </row>
    <row r="37" spans="1:20" ht="21" customHeight="1" x14ac:dyDescent="0.25">
      <c r="C37" s="22">
        <v>1</v>
      </c>
      <c r="D37" s="82">
        <v>43707</v>
      </c>
      <c r="E37" s="83"/>
      <c r="F37" s="84" t="s">
        <v>31</v>
      </c>
      <c r="G37" s="85"/>
      <c r="H37" s="86">
        <v>20844.439999999999</v>
      </c>
      <c r="I37" s="87"/>
      <c r="J37" s="86"/>
      <c r="K37" s="87"/>
      <c r="L37" s="21"/>
    </row>
    <row r="38" spans="1:20" ht="21" customHeight="1" x14ac:dyDescent="0.25">
      <c r="C38" s="22">
        <v>2</v>
      </c>
      <c r="D38" s="82">
        <v>43738</v>
      </c>
      <c r="E38" s="83"/>
      <c r="F38" s="84" t="s">
        <v>31</v>
      </c>
      <c r="G38" s="85"/>
      <c r="H38" s="86">
        <v>20844.439999999999</v>
      </c>
      <c r="I38" s="87"/>
      <c r="J38" s="86"/>
      <c r="K38" s="87"/>
      <c r="L38" s="21"/>
      <c r="R38" s="44">
        <f>(L30-H36)/36</f>
        <v>21469.444444444445</v>
      </c>
      <c r="T38" s="2" t="s">
        <v>49</v>
      </c>
    </row>
    <row r="39" spans="1:20" ht="21" customHeight="1" x14ac:dyDescent="0.25">
      <c r="C39" s="22">
        <v>3</v>
      </c>
      <c r="D39" s="82">
        <v>43768</v>
      </c>
      <c r="E39" s="83"/>
      <c r="F39" s="84" t="s">
        <v>31</v>
      </c>
      <c r="G39" s="85"/>
      <c r="H39" s="86">
        <v>20844.439999999999</v>
      </c>
      <c r="I39" s="87"/>
      <c r="J39" s="86"/>
      <c r="K39" s="87"/>
      <c r="L39" s="21"/>
    </row>
    <row r="40" spans="1:20" ht="21.75" customHeight="1" x14ac:dyDescent="0.25">
      <c r="C40" s="22">
        <v>4</v>
      </c>
      <c r="D40" s="82">
        <v>43799</v>
      </c>
      <c r="E40" s="83"/>
      <c r="F40" s="84" t="s">
        <v>31</v>
      </c>
      <c r="G40" s="85"/>
      <c r="H40" s="86">
        <v>20844.439999999999</v>
      </c>
      <c r="I40" s="87"/>
      <c r="J40" s="86"/>
      <c r="K40" s="87"/>
      <c r="L40" s="21"/>
    </row>
    <row r="41" spans="1:20" ht="21.75" customHeight="1" x14ac:dyDescent="0.25">
      <c r="C41" s="22">
        <v>5</v>
      </c>
      <c r="D41" s="82">
        <v>43829</v>
      </c>
      <c r="E41" s="83"/>
      <c r="F41" s="84" t="s">
        <v>31</v>
      </c>
      <c r="G41" s="85"/>
      <c r="H41" s="86">
        <v>20844.439999999999</v>
      </c>
      <c r="I41" s="87"/>
      <c r="J41" s="86"/>
      <c r="K41" s="87"/>
      <c r="L41" s="21"/>
    </row>
    <row r="42" spans="1:20" ht="21" customHeight="1" x14ac:dyDescent="0.25">
      <c r="C42" s="22">
        <v>6</v>
      </c>
      <c r="D42" s="82">
        <v>43860</v>
      </c>
      <c r="E42" s="83"/>
      <c r="F42" s="84" t="s">
        <v>31</v>
      </c>
      <c r="G42" s="85"/>
      <c r="H42" s="86">
        <v>20844.439999999999</v>
      </c>
      <c r="I42" s="87"/>
      <c r="J42" s="86"/>
      <c r="K42" s="87"/>
      <c r="L42" s="21"/>
    </row>
    <row r="43" spans="1:20" ht="18.75" x14ac:dyDescent="0.25">
      <c r="C43" s="22">
        <v>7</v>
      </c>
      <c r="D43" s="82">
        <v>43889</v>
      </c>
      <c r="E43" s="83"/>
      <c r="F43" s="84" t="s">
        <v>31</v>
      </c>
      <c r="G43" s="85"/>
      <c r="H43" s="86">
        <v>20844.439999999999</v>
      </c>
      <c r="I43" s="87"/>
      <c r="J43" s="86"/>
      <c r="K43" s="87"/>
      <c r="L43" s="21"/>
    </row>
    <row r="44" spans="1:20" ht="21" customHeight="1" x14ac:dyDescent="0.25">
      <c r="C44" s="22">
        <v>8</v>
      </c>
      <c r="D44" s="82">
        <v>43920</v>
      </c>
      <c r="E44" s="83"/>
      <c r="F44" s="84" t="s">
        <v>31</v>
      </c>
      <c r="G44" s="85"/>
      <c r="H44" s="86">
        <v>20844.439999999999</v>
      </c>
      <c r="I44" s="87"/>
      <c r="J44" s="86"/>
      <c r="K44" s="87"/>
      <c r="L44" s="21"/>
    </row>
    <row r="45" spans="1:20" ht="21" customHeight="1" x14ac:dyDescent="0.25">
      <c r="C45" s="22">
        <v>9</v>
      </c>
      <c r="D45" s="82">
        <v>43951</v>
      </c>
      <c r="E45" s="83"/>
      <c r="F45" s="84" t="s">
        <v>31</v>
      </c>
      <c r="G45" s="85"/>
      <c r="H45" s="86">
        <v>20844.439999999999</v>
      </c>
      <c r="I45" s="87"/>
      <c r="J45" s="86"/>
      <c r="K45" s="87"/>
      <c r="L45" s="21"/>
    </row>
    <row r="46" spans="1:20" ht="18.75" x14ac:dyDescent="0.25">
      <c r="C46" s="22">
        <v>10</v>
      </c>
      <c r="D46" s="82">
        <v>43981</v>
      </c>
      <c r="E46" s="83"/>
      <c r="F46" s="84" t="s">
        <v>31</v>
      </c>
      <c r="G46" s="85"/>
      <c r="H46" s="86">
        <v>20844.439999999999</v>
      </c>
      <c r="I46" s="87"/>
      <c r="J46" s="86"/>
      <c r="K46" s="87"/>
      <c r="L46" s="21"/>
    </row>
    <row r="47" spans="1:20" ht="21" customHeight="1" x14ac:dyDescent="0.25">
      <c r="C47" s="22">
        <v>11</v>
      </c>
      <c r="D47" s="82">
        <v>44012</v>
      </c>
      <c r="E47" s="83"/>
      <c r="F47" s="84" t="s">
        <v>31</v>
      </c>
      <c r="G47" s="85"/>
      <c r="H47" s="86">
        <v>20844.439999999999</v>
      </c>
      <c r="I47" s="87"/>
      <c r="J47" s="86"/>
      <c r="K47" s="87"/>
      <c r="L47" s="21"/>
    </row>
    <row r="48" spans="1:20" ht="21" customHeight="1" x14ac:dyDescent="0.25">
      <c r="C48" s="22">
        <v>12</v>
      </c>
      <c r="D48" s="82">
        <v>44042</v>
      </c>
      <c r="E48" s="83"/>
      <c r="F48" s="84" t="s">
        <v>31</v>
      </c>
      <c r="G48" s="85"/>
      <c r="H48" s="86">
        <v>20844.439999999999</v>
      </c>
      <c r="I48" s="87"/>
      <c r="J48" s="86"/>
      <c r="K48" s="87"/>
      <c r="L48" s="21"/>
    </row>
    <row r="49" spans="3:12" ht="21" customHeight="1" x14ac:dyDescent="0.25">
      <c r="C49" s="22">
        <v>13</v>
      </c>
      <c r="D49" s="82">
        <v>44073</v>
      </c>
      <c r="E49" s="83"/>
      <c r="F49" s="84" t="s">
        <v>31</v>
      </c>
      <c r="G49" s="85"/>
      <c r="H49" s="86">
        <v>20844.439999999999</v>
      </c>
      <c r="I49" s="87"/>
      <c r="J49" s="86"/>
      <c r="K49" s="87"/>
      <c r="L49" s="21"/>
    </row>
    <row r="50" spans="3:12" ht="21" customHeight="1" x14ac:dyDescent="0.25">
      <c r="C50" s="22">
        <v>14</v>
      </c>
      <c r="D50" s="82">
        <v>44104</v>
      </c>
      <c r="E50" s="83"/>
      <c r="F50" s="84" t="s">
        <v>31</v>
      </c>
      <c r="G50" s="85"/>
      <c r="H50" s="86">
        <v>20844.439999999999</v>
      </c>
      <c r="I50" s="87"/>
      <c r="J50" s="86"/>
      <c r="K50" s="87"/>
      <c r="L50" s="21"/>
    </row>
    <row r="51" spans="3:12" ht="18.75" x14ac:dyDescent="0.25">
      <c r="C51" s="22">
        <v>15</v>
      </c>
      <c r="D51" s="82">
        <v>44134</v>
      </c>
      <c r="E51" s="83"/>
      <c r="F51" s="84" t="s">
        <v>31</v>
      </c>
      <c r="G51" s="85"/>
      <c r="H51" s="86">
        <v>20844.439999999999</v>
      </c>
      <c r="I51" s="87"/>
      <c r="J51" s="86"/>
      <c r="K51" s="87"/>
      <c r="L51" s="21"/>
    </row>
    <row r="52" spans="3:12" ht="21" customHeight="1" x14ac:dyDescent="0.25">
      <c r="C52" s="22">
        <v>16</v>
      </c>
      <c r="D52" s="82">
        <v>44165</v>
      </c>
      <c r="E52" s="83"/>
      <c r="F52" s="84" t="s">
        <v>31</v>
      </c>
      <c r="G52" s="85"/>
      <c r="H52" s="86">
        <v>20844.439999999999</v>
      </c>
      <c r="I52" s="87"/>
      <c r="J52" s="86"/>
      <c r="K52" s="87"/>
      <c r="L52" s="21"/>
    </row>
    <row r="53" spans="3:12" ht="21" customHeight="1" x14ac:dyDescent="0.25">
      <c r="C53" s="22">
        <v>17</v>
      </c>
      <c r="D53" s="82">
        <v>44195</v>
      </c>
      <c r="E53" s="83"/>
      <c r="F53" s="84" t="s">
        <v>31</v>
      </c>
      <c r="G53" s="85"/>
      <c r="H53" s="86">
        <v>20844.439999999999</v>
      </c>
      <c r="I53" s="87"/>
      <c r="J53" s="86"/>
      <c r="K53" s="87"/>
      <c r="L53" s="21"/>
    </row>
    <row r="54" spans="3:12" ht="21" customHeight="1" x14ac:dyDescent="0.25">
      <c r="C54" s="22">
        <v>18</v>
      </c>
      <c r="D54" s="82">
        <v>44226</v>
      </c>
      <c r="E54" s="83"/>
      <c r="F54" s="84" t="s">
        <v>31</v>
      </c>
      <c r="G54" s="85"/>
      <c r="H54" s="86">
        <v>20844.439999999999</v>
      </c>
      <c r="I54" s="87"/>
      <c r="J54" s="30"/>
      <c r="K54" s="31"/>
      <c r="L54" s="21"/>
    </row>
    <row r="55" spans="3:12" ht="21" customHeight="1" x14ac:dyDescent="0.25">
      <c r="C55" s="22">
        <v>19</v>
      </c>
      <c r="D55" s="82">
        <v>44255</v>
      </c>
      <c r="E55" s="83"/>
      <c r="F55" s="84" t="s">
        <v>31</v>
      </c>
      <c r="G55" s="85"/>
      <c r="H55" s="86">
        <v>20844.439999999999</v>
      </c>
      <c r="I55" s="87"/>
      <c r="J55" s="30"/>
      <c r="K55" s="31"/>
      <c r="L55" s="21"/>
    </row>
    <row r="56" spans="3:12" ht="21" customHeight="1" x14ac:dyDescent="0.25">
      <c r="C56" s="22">
        <v>20</v>
      </c>
      <c r="D56" s="82">
        <v>44285</v>
      </c>
      <c r="E56" s="83"/>
      <c r="F56" s="84" t="s">
        <v>31</v>
      </c>
      <c r="G56" s="85"/>
      <c r="H56" s="86">
        <v>20844.439999999999</v>
      </c>
      <c r="I56" s="87"/>
      <c r="J56" s="30"/>
      <c r="K56" s="31"/>
      <c r="L56" s="21"/>
    </row>
    <row r="57" spans="3:12" ht="21" customHeight="1" x14ac:dyDescent="0.25">
      <c r="C57" s="22">
        <v>21</v>
      </c>
      <c r="D57" s="82">
        <v>44316</v>
      </c>
      <c r="E57" s="83"/>
      <c r="F57" s="84" t="s">
        <v>31</v>
      </c>
      <c r="G57" s="85"/>
      <c r="H57" s="86">
        <v>20844.439999999999</v>
      </c>
      <c r="I57" s="87"/>
      <c r="J57" s="30"/>
      <c r="K57" s="31"/>
      <c r="L57" s="21"/>
    </row>
    <row r="58" spans="3:12" ht="21" customHeight="1" x14ac:dyDescent="0.25">
      <c r="C58" s="22">
        <v>22</v>
      </c>
      <c r="D58" s="82">
        <v>44346</v>
      </c>
      <c r="E58" s="83"/>
      <c r="F58" s="84" t="s">
        <v>31</v>
      </c>
      <c r="G58" s="85"/>
      <c r="H58" s="86">
        <v>20844.439999999999</v>
      </c>
      <c r="I58" s="87"/>
      <c r="J58" s="30"/>
      <c r="K58" s="31"/>
      <c r="L58" s="21"/>
    </row>
    <row r="59" spans="3:12" ht="21" customHeight="1" x14ac:dyDescent="0.25">
      <c r="C59" s="22">
        <v>23</v>
      </c>
      <c r="D59" s="82">
        <v>44377</v>
      </c>
      <c r="E59" s="83"/>
      <c r="F59" s="84" t="s">
        <v>31</v>
      </c>
      <c r="G59" s="85"/>
      <c r="H59" s="86">
        <v>20844.439999999999</v>
      </c>
      <c r="I59" s="87"/>
      <c r="J59" s="30"/>
      <c r="K59" s="31"/>
      <c r="L59" s="21"/>
    </row>
    <row r="60" spans="3:12" ht="21" customHeight="1" x14ac:dyDescent="0.25">
      <c r="C60" s="22">
        <v>24</v>
      </c>
      <c r="D60" s="82">
        <v>44407</v>
      </c>
      <c r="E60" s="83"/>
      <c r="F60" s="84" t="s">
        <v>31</v>
      </c>
      <c r="G60" s="85"/>
      <c r="H60" s="86">
        <v>20844.439999999999</v>
      </c>
      <c r="I60" s="87"/>
      <c r="J60" s="30"/>
      <c r="K60" s="31"/>
      <c r="L60" s="21"/>
    </row>
    <row r="61" spans="3:12" ht="21" customHeight="1" x14ac:dyDescent="0.25">
      <c r="C61" s="22">
        <v>25</v>
      </c>
      <c r="D61" s="82">
        <v>44438</v>
      </c>
      <c r="E61" s="83"/>
      <c r="F61" s="84" t="s">
        <v>31</v>
      </c>
      <c r="G61" s="85"/>
      <c r="H61" s="86">
        <v>20844.439999999999</v>
      </c>
      <c r="I61" s="87"/>
      <c r="J61" s="30"/>
      <c r="K61" s="31"/>
      <c r="L61" s="21"/>
    </row>
    <row r="62" spans="3:12" ht="21" customHeight="1" x14ac:dyDescent="0.25">
      <c r="C62" s="22">
        <v>26</v>
      </c>
      <c r="D62" s="82">
        <v>44469</v>
      </c>
      <c r="E62" s="83"/>
      <c r="F62" s="84" t="s">
        <v>31</v>
      </c>
      <c r="G62" s="85"/>
      <c r="H62" s="86">
        <v>20844.439999999999</v>
      </c>
      <c r="I62" s="87"/>
      <c r="J62" s="30"/>
      <c r="K62" s="31"/>
      <c r="L62" s="21"/>
    </row>
    <row r="63" spans="3:12" ht="21" customHeight="1" x14ac:dyDescent="0.25">
      <c r="C63" s="22">
        <v>27</v>
      </c>
      <c r="D63" s="82">
        <v>44499</v>
      </c>
      <c r="E63" s="83"/>
      <c r="F63" s="84" t="s">
        <v>31</v>
      </c>
      <c r="G63" s="85"/>
      <c r="H63" s="86">
        <v>20844.439999999999</v>
      </c>
      <c r="I63" s="87"/>
      <c r="J63" s="30"/>
      <c r="K63" s="31"/>
      <c r="L63" s="21"/>
    </row>
    <row r="64" spans="3:12" ht="21" customHeight="1" x14ac:dyDescent="0.25">
      <c r="C64" s="22">
        <v>28</v>
      </c>
      <c r="D64" s="82">
        <v>44530</v>
      </c>
      <c r="E64" s="83"/>
      <c r="F64" s="84" t="s">
        <v>31</v>
      </c>
      <c r="G64" s="85"/>
      <c r="H64" s="86">
        <v>20844.439999999999</v>
      </c>
      <c r="I64" s="87"/>
      <c r="J64" s="30"/>
      <c r="K64" s="31"/>
      <c r="L64" s="21"/>
    </row>
    <row r="65" spans="1:12" ht="21" customHeight="1" x14ac:dyDescent="0.25">
      <c r="C65" s="22">
        <v>29</v>
      </c>
      <c r="D65" s="82">
        <v>44560</v>
      </c>
      <c r="E65" s="83"/>
      <c r="F65" s="84" t="s">
        <v>31</v>
      </c>
      <c r="G65" s="85"/>
      <c r="H65" s="86">
        <v>20844.439999999999</v>
      </c>
      <c r="I65" s="87"/>
      <c r="J65" s="30"/>
      <c r="K65" s="31"/>
      <c r="L65" s="21"/>
    </row>
    <row r="66" spans="1:12" ht="21" customHeight="1" x14ac:dyDescent="0.25">
      <c r="C66" s="22">
        <v>30</v>
      </c>
      <c r="D66" s="82">
        <v>44591</v>
      </c>
      <c r="E66" s="83"/>
      <c r="F66" s="84" t="s">
        <v>31</v>
      </c>
      <c r="G66" s="85"/>
      <c r="H66" s="86">
        <v>20844.439999999999</v>
      </c>
      <c r="I66" s="87"/>
      <c r="J66" s="30"/>
      <c r="K66" s="31"/>
      <c r="L66" s="21"/>
    </row>
    <row r="67" spans="1:12" ht="21" customHeight="1" x14ac:dyDescent="0.25">
      <c r="C67" s="22">
        <v>31</v>
      </c>
      <c r="D67" s="82">
        <v>44620</v>
      </c>
      <c r="E67" s="83"/>
      <c r="F67" s="84" t="s">
        <v>31</v>
      </c>
      <c r="G67" s="85"/>
      <c r="H67" s="86">
        <v>20844.439999999999</v>
      </c>
      <c r="I67" s="87"/>
      <c r="J67" s="30"/>
      <c r="K67" s="31"/>
      <c r="L67" s="21"/>
    </row>
    <row r="68" spans="1:12" ht="21" customHeight="1" x14ac:dyDescent="0.25">
      <c r="C68" s="22">
        <v>32</v>
      </c>
      <c r="D68" s="82">
        <v>44650</v>
      </c>
      <c r="E68" s="83"/>
      <c r="F68" s="84" t="s">
        <v>31</v>
      </c>
      <c r="G68" s="85"/>
      <c r="H68" s="86">
        <v>20844.439999999999</v>
      </c>
      <c r="I68" s="87"/>
      <c r="J68" s="30"/>
      <c r="K68" s="31"/>
      <c r="L68" s="21"/>
    </row>
    <row r="69" spans="1:12" ht="21" customHeight="1" x14ac:dyDescent="0.25">
      <c r="C69" s="22">
        <v>33</v>
      </c>
      <c r="D69" s="82">
        <v>44681</v>
      </c>
      <c r="E69" s="83"/>
      <c r="F69" s="84" t="s">
        <v>31</v>
      </c>
      <c r="G69" s="85"/>
      <c r="H69" s="86">
        <v>20844.439999999999</v>
      </c>
      <c r="I69" s="87"/>
      <c r="J69" s="30"/>
      <c r="K69" s="31"/>
      <c r="L69" s="21"/>
    </row>
    <row r="70" spans="1:12" ht="21" customHeight="1" x14ac:dyDescent="0.25">
      <c r="C70" s="22">
        <v>34</v>
      </c>
      <c r="D70" s="82">
        <v>44711</v>
      </c>
      <c r="E70" s="83"/>
      <c r="F70" s="84" t="s">
        <v>31</v>
      </c>
      <c r="G70" s="85"/>
      <c r="H70" s="86">
        <v>20844.439999999999</v>
      </c>
      <c r="I70" s="87"/>
      <c r="J70" s="30"/>
      <c r="K70" s="31"/>
      <c r="L70" s="21"/>
    </row>
    <row r="71" spans="1:12" ht="21" customHeight="1" x14ac:dyDescent="0.25">
      <c r="C71" s="22">
        <v>35</v>
      </c>
      <c r="D71" s="82">
        <v>44742</v>
      </c>
      <c r="E71" s="83"/>
      <c r="F71" s="84" t="s">
        <v>31</v>
      </c>
      <c r="G71" s="85"/>
      <c r="H71" s="86">
        <v>20844.439999999999</v>
      </c>
      <c r="I71" s="87"/>
      <c r="J71" s="30"/>
      <c r="K71" s="31"/>
      <c r="L71" s="21"/>
    </row>
    <row r="72" spans="1:12" ht="21" customHeight="1" x14ac:dyDescent="0.25">
      <c r="C72" s="22">
        <v>36</v>
      </c>
      <c r="D72" s="82">
        <v>44772</v>
      </c>
      <c r="E72" s="83"/>
      <c r="F72" s="84" t="s">
        <v>31</v>
      </c>
      <c r="G72" s="85"/>
      <c r="H72" s="86">
        <v>20844.599999999999</v>
      </c>
      <c r="I72" s="87"/>
      <c r="J72" s="30"/>
      <c r="K72" s="31"/>
      <c r="L72" s="21"/>
    </row>
    <row r="73" spans="1:12" ht="18.75" x14ac:dyDescent="0.25">
      <c r="C73" s="20"/>
      <c r="D73" s="23"/>
      <c r="E73" s="23"/>
      <c r="F73" s="23"/>
      <c r="G73" s="23"/>
      <c r="H73" s="88">
        <f>SUM(H36:I72)</f>
        <v>770399.99999999942</v>
      </c>
      <c r="I73" s="89"/>
      <c r="J73" s="88">
        <f>SUM(J36:K72)</f>
        <v>0</v>
      </c>
      <c r="K73" s="90"/>
      <c r="L73" s="21">
        <f>L35-J73</f>
        <v>5286000</v>
      </c>
    </row>
    <row r="74" spans="1:12" ht="24.75" customHeight="1" thickBot="1" x14ac:dyDescent="0.3">
      <c r="L74" s="10"/>
    </row>
    <row r="75" spans="1:12" ht="18.75" x14ac:dyDescent="0.3">
      <c r="A75" s="12"/>
      <c r="C75" s="91" t="s">
        <v>41</v>
      </c>
      <c r="D75" s="92"/>
      <c r="E75" s="93"/>
      <c r="F75" s="94">
        <f>L32</f>
        <v>4493100</v>
      </c>
      <c r="G75" s="95"/>
      <c r="H75" s="95"/>
      <c r="I75" s="96"/>
      <c r="J75" s="14"/>
      <c r="K75" s="15"/>
      <c r="L75" s="16"/>
    </row>
    <row r="76" spans="1:12" ht="24.75" customHeight="1" x14ac:dyDescent="0.3">
      <c r="A76" s="12"/>
      <c r="C76" s="97" t="s">
        <v>42</v>
      </c>
      <c r="D76" s="37" t="s">
        <v>43</v>
      </c>
      <c r="E76" s="99">
        <v>51820.44</v>
      </c>
      <c r="F76" s="100"/>
      <c r="G76" s="101" t="s">
        <v>44</v>
      </c>
      <c r="H76" s="103">
        <v>172734.81</v>
      </c>
      <c r="I76" s="104"/>
      <c r="J76" s="17"/>
      <c r="K76" s="15"/>
      <c r="L76" s="15"/>
    </row>
    <row r="77" spans="1:12" ht="25.5" customHeight="1" x14ac:dyDescent="0.3">
      <c r="A77" s="13"/>
      <c r="C77" s="97"/>
      <c r="D77" s="37" t="s">
        <v>45</v>
      </c>
      <c r="E77" s="99">
        <v>40469.65</v>
      </c>
      <c r="F77" s="105"/>
      <c r="G77" s="101"/>
      <c r="H77" s="103">
        <v>134898.84</v>
      </c>
      <c r="I77" s="104"/>
      <c r="J77" s="18"/>
      <c r="K77" s="15"/>
      <c r="L77" s="15"/>
    </row>
    <row r="78" spans="1:12" ht="25.5" customHeight="1" thickBot="1" x14ac:dyDescent="0.35">
      <c r="A78" s="13"/>
      <c r="C78" s="98"/>
      <c r="D78" s="38" t="s">
        <v>46</v>
      </c>
      <c r="E78" s="106">
        <v>35168.980000000003</v>
      </c>
      <c r="F78" s="107"/>
      <c r="G78" s="102"/>
      <c r="H78" s="108">
        <v>117229.92</v>
      </c>
      <c r="I78" s="109"/>
      <c r="J78" s="18"/>
      <c r="K78" s="15"/>
      <c r="L78" s="26"/>
    </row>
    <row r="79" spans="1:12" x14ac:dyDescent="0.25">
      <c r="A79" s="13"/>
      <c r="C79" s="13"/>
    </row>
    <row r="1048575" spans="4:5" ht="18.75" x14ac:dyDescent="0.25">
      <c r="D1048575" s="82"/>
      <c r="E1048575" s="83"/>
    </row>
  </sheetData>
  <mergeCells count="194">
    <mergeCell ref="C76:C78"/>
    <mergeCell ref="C75:E75"/>
    <mergeCell ref="F75:I75"/>
    <mergeCell ref="G76:G78"/>
    <mergeCell ref="E76:F76"/>
    <mergeCell ref="E77:F77"/>
    <mergeCell ref="E78:F78"/>
    <mergeCell ref="H76:I76"/>
    <mergeCell ref="H77:I77"/>
    <mergeCell ref="H78:I78"/>
    <mergeCell ref="H69:I69"/>
    <mergeCell ref="H70:I70"/>
    <mergeCell ref="H71:I71"/>
    <mergeCell ref="H72:I72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D1048575:E1048575"/>
    <mergeCell ref="D72:E72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H73:I73"/>
    <mergeCell ref="J73:K73"/>
    <mergeCell ref="J38:K38"/>
    <mergeCell ref="J39:K39"/>
    <mergeCell ref="J40:K40"/>
    <mergeCell ref="J41:K41"/>
    <mergeCell ref="J42:K42"/>
    <mergeCell ref="J43:K43"/>
    <mergeCell ref="J44:K44"/>
    <mergeCell ref="H44:I44"/>
    <mergeCell ref="H45:I45"/>
    <mergeCell ref="H46:I46"/>
    <mergeCell ref="H47:I47"/>
    <mergeCell ref="H48:I48"/>
    <mergeCell ref="H49:I49"/>
    <mergeCell ref="J53:K53"/>
    <mergeCell ref="J52:K52"/>
    <mergeCell ref="H55:I55"/>
    <mergeCell ref="H56:I56"/>
    <mergeCell ref="H57:I57"/>
    <mergeCell ref="H58:I58"/>
    <mergeCell ref="H59:I59"/>
    <mergeCell ref="H54:I54"/>
    <mergeCell ref="D52:E52"/>
    <mergeCell ref="D53:E53"/>
    <mergeCell ref="J47:K47"/>
    <mergeCell ref="J48:K48"/>
    <mergeCell ref="F53:G53"/>
    <mergeCell ref="H52:I52"/>
    <mergeCell ref="H53:I53"/>
    <mergeCell ref="D54:E54"/>
    <mergeCell ref="D55:E55"/>
    <mergeCell ref="D56:E56"/>
    <mergeCell ref="D57:E57"/>
    <mergeCell ref="D58:E58"/>
    <mergeCell ref="D59:E59"/>
    <mergeCell ref="F54:G54"/>
    <mergeCell ref="F55:G55"/>
    <mergeCell ref="F56:G56"/>
    <mergeCell ref="F57:G57"/>
    <mergeCell ref="F58:G58"/>
    <mergeCell ref="F59:G59"/>
    <mergeCell ref="F52:G52"/>
    <mergeCell ref="F50:G50"/>
    <mergeCell ref="F51:G51"/>
    <mergeCell ref="H36:I36"/>
    <mergeCell ref="F36:G36"/>
    <mergeCell ref="H40:I40"/>
    <mergeCell ref="F39:G39"/>
    <mergeCell ref="F40:G40"/>
    <mergeCell ref="F41:G41"/>
    <mergeCell ref="J36:K36"/>
    <mergeCell ref="D50:E50"/>
    <mergeCell ref="D51:E51"/>
    <mergeCell ref="D45:E45"/>
    <mergeCell ref="D46:E46"/>
    <mergeCell ref="D47:E47"/>
    <mergeCell ref="D39:E39"/>
    <mergeCell ref="D40:E40"/>
    <mergeCell ref="D41:E41"/>
    <mergeCell ref="D42:E42"/>
    <mergeCell ref="D43:E43"/>
    <mergeCell ref="D44:E44"/>
    <mergeCell ref="D49:E49"/>
    <mergeCell ref="H50:I50"/>
    <mergeCell ref="H51:I51"/>
    <mergeCell ref="H41:I41"/>
    <mergeCell ref="H42:I42"/>
    <mergeCell ref="H43:I43"/>
    <mergeCell ref="C35:K35"/>
    <mergeCell ref="J37:K37"/>
    <mergeCell ref="H37:I37"/>
    <mergeCell ref="J49:K49"/>
    <mergeCell ref="J50:K50"/>
    <mergeCell ref="J51:K51"/>
    <mergeCell ref="F37:G37"/>
    <mergeCell ref="F38:G38"/>
    <mergeCell ref="F43:G43"/>
    <mergeCell ref="F44:G44"/>
    <mergeCell ref="F45:G45"/>
    <mergeCell ref="F46:G46"/>
    <mergeCell ref="F47:G47"/>
    <mergeCell ref="H38:I38"/>
    <mergeCell ref="H39:I39"/>
    <mergeCell ref="F42:G42"/>
    <mergeCell ref="J45:K45"/>
    <mergeCell ref="J46:K46"/>
    <mergeCell ref="D37:E37"/>
    <mergeCell ref="D38:E38"/>
    <mergeCell ref="F48:G48"/>
    <mergeCell ref="F49:G49"/>
    <mergeCell ref="D48:E48"/>
    <mergeCell ref="D36:E36"/>
    <mergeCell ref="B24:J24"/>
    <mergeCell ref="C25:D25"/>
    <mergeCell ref="E25:J25"/>
    <mergeCell ref="B27:J27"/>
    <mergeCell ref="C30:D30"/>
    <mergeCell ref="J21:K21"/>
    <mergeCell ref="L21:N21"/>
    <mergeCell ref="D34:E34"/>
    <mergeCell ref="F34:G34"/>
    <mergeCell ref="H34:I34"/>
    <mergeCell ref="J34:K34"/>
    <mergeCell ref="C32:D32"/>
    <mergeCell ref="B19:C19"/>
    <mergeCell ref="D19:E19"/>
    <mergeCell ref="J19:K19"/>
    <mergeCell ref="L19:N19"/>
    <mergeCell ref="J20:K20"/>
    <mergeCell ref="L20:N20"/>
    <mergeCell ref="A20:C20"/>
    <mergeCell ref="D20:E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A1:O1"/>
    <mergeCell ref="A2:O2"/>
    <mergeCell ref="A3:O3"/>
    <mergeCell ref="A5:P5"/>
    <mergeCell ref="A7:C7"/>
    <mergeCell ref="D7:I7"/>
    <mergeCell ref="L7:M7"/>
    <mergeCell ref="A11:C11"/>
    <mergeCell ref="D11:K11"/>
    <mergeCell ref="L11:O11"/>
    <mergeCell ref="L13:O13"/>
    <mergeCell ref="A16:D16"/>
    <mergeCell ref="I16:K16"/>
    <mergeCell ref="A10:C10"/>
    <mergeCell ref="D10:K10"/>
    <mergeCell ref="L10:O10"/>
    <mergeCell ref="A8:C8"/>
    <mergeCell ref="L8:O8"/>
    <mergeCell ref="D12:K12"/>
    <mergeCell ref="A13:C13"/>
    <mergeCell ref="D13:I13"/>
    <mergeCell ref="J13:K13"/>
  </mergeCells>
  <printOptions horizontalCentered="1"/>
  <pageMargins left="0.45" right="0.15" top="0.75" bottom="1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8575"/>
  <sheetViews>
    <sheetView showGridLines="0" tabSelected="1" view="pageBreakPreview" topLeftCell="A23" zoomScale="59" zoomScaleNormal="100" zoomScaleSheetLayoutView="59" workbookViewId="0">
      <selection activeCell="V32" sqref="V32"/>
    </sheetView>
  </sheetViews>
  <sheetFormatPr defaultColWidth="9.140625" defaultRowHeight="18" x14ac:dyDescent="0.25"/>
  <cols>
    <col min="1" max="1" width="9.140625" style="34"/>
    <col min="2" max="2" width="8.7109375" style="34" customWidth="1"/>
    <col min="3" max="3" width="13.140625" style="34" customWidth="1"/>
    <col min="4" max="4" width="8.140625" style="34" customWidth="1"/>
    <col min="5" max="5" width="10.7109375" style="34" customWidth="1"/>
    <col min="6" max="6" width="9.7109375" style="34" customWidth="1"/>
    <col min="7" max="7" width="11.5703125" style="34" customWidth="1"/>
    <col min="8" max="8" width="6.7109375" style="34" customWidth="1"/>
    <col min="9" max="9" width="19" style="34" customWidth="1"/>
    <col min="10" max="10" width="13.5703125" style="34" customWidth="1"/>
    <col min="11" max="11" width="12.28515625" style="34" customWidth="1"/>
    <col min="12" max="12" width="31.140625" style="34" customWidth="1"/>
    <col min="13" max="13" width="9.140625" style="34"/>
    <col min="14" max="14" width="5.42578125" style="34" customWidth="1"/>
    <col min="15" max="15" width="9.140625" style="34"/>
    <col min="16" max="16" width="0.5703125" style="34" hidden="1" customWidth="1"/>
    <col min="17" max="16384" width="9.140625" style="34"/>
  </cols>
  <sheetData>
    <row r="1" spans="1:16" ht="27.95" customHeight="1" x14ac:dyDescent="0.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</row>
    <row r="2" spans="1:16" ht="20.25" customHeight="1" x14ac:dyDescent="0.3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"/>
    </row>
    <row r="3" spans="1:16" ht="20.2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"/>
    </row>
    <row r="4" spans="1:16" ht="10.5" customHeight="1" x14ac:dyDescent="0.25"/>
    <row r="5" spans="1:16" ht="27" customHeight="1" x14ac:dyDescent="0.4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5.75" customHeight="1" x14ac:dyDescent="0.25"/>
    <row r="7" spans="1:16" ht="22.7" customHeight="1" x14ac:dyDescent="0.25">
      <c r="A7" s="57" t="s">
        <v>1</v>
      </c>
      <c r="B7" s="57"/>
      <c r="C7" s="57"/>
      <c r="D7" s="58" t="s">
        <v>36</v>
      </c>
      <c r="E7" s="58"/>
      <c r="F7" s="58"/>
      <c r="G7" s="58"/>
      <c r="H7" s="58"/>
      <c r="I7" s="58"/>
      <c r="K7" s="34" t="s">
        <v>34</v>
      </c>
      <c r="L7" s="59"/>
      <c r="M7" s="59"/>
    </row>
    <row r="8" spans="1:16" ht="22.7" customHeight="1" x14ac:dyDescent="0.3">
      <c r="A8" s="57" t="s">
        <v>2</v>
      </c>
      <c r="B8" s="57"/>
      <c r="C8" s="57"/>
      <c r="D8" s="29" t="s">
        <v>37</v>
      </c>
      <c r="E8" s="29"/>
      <c r="F8" s="29"/>
      <c r="G8" s="29"/>
      <c r="H8" s="29"/>
      <c r="I8" s="29"/>
      <c r="L8" s="66"/>
      <c r="M8" s="66"/>
      <c r="N8" s="66"/>
      <c r="O8" s="66"/>
    </row>
    <row r="9" spans="1:16" ht="12" customHeight="1" x14ac:dyDescent="0.25"/>
    <row r="10" spans="1:16" ht="23.25" customHeight="1" x14ac:dyDescent="0.25">
      <c r="A10" s="67" t="s">
        <v>3</v>
      </c>
      <c r="B10" s="67"/>
      <c r="C10" s="67"/>
      <c r="D10" s="68"/>
      <c r="E10" s="68"/>
      <c r="F10" s="68"/>
      <c r="G10" s="68"/>
      <c r="H10" s="68"/>
      <c r="I10" s="68"/>
      <c r="J10" s="68"/>
      <c r="K10" s="68"/>
      <c r="L10" s="65"/>
      <c r="M10" s="65"/>
      <c r="N10" s="65"/>
      <c r="O10" s="65"/>
    </row>
    <row r="11" spans="1:16" ht="22.7" customHeight="1" x14ac:dyDescent="0.25">
      <c r="A11" s="61" t="s">
        <v>4</v>
      </c>
      <c r="B11" s="61"/>
      <c r="C11" s="61"/>
      <c r="D11" s="69"/>
      <c r="E11" s="69"/>
      <c r="F11" s="69"/>
      <c r="G11" s="69"/>
      <c r="H11" s="69"/>
      <c r="I11" s="69"/>
      <c r="J11" s="69"/>
      <c r="K11" s="69"/>
      <c r="L11" s="65"/>
      <c r="M11" s="65"/>
      <c r="N11" s="65"/>
      <c r="O11" s="65"/>
    </row>
    <row r="12" spans="1:16" ht="15.75" customHeight="1" x14ac:dyDescent="0.25">
      <c r="D12" s="60"/>
      <c r="E12" s="60"/>
      <c r="F12" s="60"/>
      <c r="G12" s="60"/>
      <c r="H12" s="60"/>
      <c r="I12" s="60"/>
      <c r="J12" s="60"/>
      <c r="K12" s="60"/>
    </row>
    <row r="13" spans="1:16" ht="10.5" customHeight="1" x14ac:dyDescent="0.25">
      <c r="A13" s="61" t="s">
        <v>22</v>
      </c>
      <c r="B13" s="61"/>
      <c r="C13" s="61"/>
      <c r="D13" s="62"/>
      <c r="E13" s="58"/>
      <c r="F13" s="58"/>
      <c r="G13" s="58"/>
      <c r="H13" s="58"/>
      <c r="I13" s="58"/>
      <c r="J13" s="63"/>
      <c r="K13" s="63"/>
      <c r="L13" s="64"/>
      <c r="M13" s="65"/>
      <c r="N13" s="65"/>
      <c r="O13" s="65"/>
    </row>
    <row r="14" spans="1:16" ht="15" customHeight="1" x14ac:dyDescent="0.25"/>
    <row r="15" spans="1:16" x14ac:dyDescent="0.25">
      <c r="A15" s="5" t="s">
        <v>5</v>
      </c>
    </row>
    <row r="16" spans="1:16" x14ac:dyDescent="0.25">
      <c r="A16" s="61" t="s">
        <v>6</v>
      </c>
      <c r="B16" s="61"/>
      <c r="C16" s="61"/>
      <c r="D16" s="61"/>
      <c r="I16" s="61" t="s">
        <v>7</v>
      </c>
      <c r="J16" s="61"/>
      <c r="K16" s="61"/>
    </row>
    <row r="17" spans="1:14" ht="21" customHeight="1" x14ac:dyDescent="0.25">
      <c r="B17" s="63" t="s">
        <v>8</v>
      </c>
      <c r="C17" s="63"/>
      <c r="D17" s="70"/>
      <c r="E17" s="70"/>
      <c r="G17" s="72"/>
      <c r="H17" s="72"/>
      <c r="I17" s="34" t="s">
        <v>9</v>
      </c>
      <c r="J17" s="63" t="s">
        <v>10</v>
      </c>
      <c r="K17" s="63"/>
      <c r="L17" s="70">
        <v>105</v>
      </c>
      <c r="M17" s="70"/>
      <c r="N17" s="70"/>
    </row>
    <row r="18" spans="1:14" ht="23.25" customHeight="1" x14ac:dyDescent="0.25">
      <c r="B18" s="63" t="s">
        <v>27</v>
      </c>
      <c r="C18" s="63"/>
      <c r="D18" s="70"/>
      <c r="E18" s="70"/>
      <c r="J18" s="63" t="s">
        <v>11</v>
      </c>
      <c r="K18" s="63"/>
      <c r="L18" s="71">
        <v>2</v>
      </c>
      <c r="M18" s="71"/>
      <c r="N18" s="71"/>
    </row>
    <row r="19" spans="1:14" ht="21" customHeight="1" x14ac:dyDescent="0.25">
      <c r="B19" s="63" t="s">
        <v>39</v>
      </c>
      <c r="C19" s="63"/>
      <c r="D19" s="70"/>
      <c r="E19" s="70"/>
      <c r="J19" s="63" t="s">
        <v>13</v>
      </c>
      <c r="K19" s="63"/>
      <c r="L19" s="71">
        <v>3</v>
      </c>
      <c r="M19" s="71"/>
      <c r="N19" s="71"/>
    </row>
    <row r="20" spans="1:14" ht="21.75" customHeight="1" x14ac:dyDescent="0.25">
      <c r="A20" s="63" t="s">
        <v>12</v>
      </c>
      <c r="B20" s="63"/>
      <c r="C20" s="63"/>
      <c r="D20" s="71">
        <v>56</v>
      </c>
      <c r="E20" s="71"/>
      <c r="J20" s="63" t="s">
        <v>14</v>
      </c>
      <c r="K20" s="63"/>
      <c r="L20" s="71">
        <v>3</v>
      </c>
      <c r="M20" s="71"/>
      <c r="N20" s="71"/>
    </row>
    <row r="21" spans="1:14" ht="26.65" customHeight="1" x14ac:dyDescent="0.25">
      <c r="J21" s="63" t="s">
        <v>15</v>
      </c>
      <c r="K21" s="63"/>
      <c r="L21" s="70" t="s">
        <v>16</v>
      </c>
      <c r="M21" s="70"/>
      <c r="N21" s="70"/>
    </row>
    <row r="22" spans="1:14" x14ac:dyDescent="0.25">
      <c r="A22" s="5" t="s">
        <v>17</v>
      </c>
    </row>
    <row r="23" spans="1:14" x14ac:dyDescent="0.25">
      <c r="A23" s="34" t="s">
        <v>25</v>
      </c>
    </row>
    <row r="24" spans="1:14" x14ac:dyDescent="0.25">
      <c r="B24" s="79" t="s">
        <v>18</v>
      </c>
      <c r="C24" s="79"/>
      <c r="D24" s="79"/>
      <c r="E24" s="79"/>
      <c r="F24" s="79"/>
      <c r="G24" s="79"/>
      <c r="H24" s="79"/>
      <c r="I24" s="79"/>
      <c r="J24" s="79"/>
      <c r="L24" s="6">
        <v>5136000</v>
      </c>
    </row>
    <row r="25" spans="1:14" x14ac:dyDescent="0.25">
      <c r="C25" s="57" t="s">
        <v>19</v>
      </c>
      <c r="D25" s="57"/>
      <c r="E25" s="65"/>
      <c r="F25" s="65"/>
      <c r="G25" s="65"/>
      <c r="H25" s="65"/>
      <c r="I25" s="65"/>
      <c r="J25" s="65"/>
      <c r="L25" s="7"/>
    </row>
    <row r="26" spans="1:14" s="48" customFormat="1" x14ac:dyDescent="0.25">
      <c r="C26" s="49" t="s">
        <v>51</v>
      </c>
      <c r="D26" s="49"/>
      <c r="E26" s="50"/>
      <c r="F26" s="50"/>
      <c r="G26" s="50"/>
      <c r="H26" s="50"/>
      <c r="I26" s="50"/>
      <c r="J26" s="50"/>
      <c r="L26" s="7">
        <v>150000</v>
      </c>
    </row>
    <row r="27" spans="1:14" x14ac:dyDescent="0.25">
      <c r="B27" s="79" t="s">
        <v>23</v>
      </c>
      <c r="C27" s="79"/>
      <c r="D27" s="79"/>
      <c r="E27" s="79"/>
      <c r="F27" s="79"/>
      <c r="G27" s="79"/>
      <c r="H27" s="79"/>
      <c r="I27" s="79"/>
      <c r="J27" s="79"/>
      <c r="L27" s="8">
        <f>L24-L25+L26</f>
        <v>5286000</v>
      </c>
    </row>
    <row r="28" spans="1:14" ht="6.75" customHeight="1" x14ac:dyDescent="0.25"/>
    <row r="29" spans="1:14" x14ac:dyDescent="0.25">
      <c r="A29" s="34" t="s">
        <v>20</v>
      </c>
      <c r="L29" s="9"/>
    </row>
    <row r="30" spans="1:14" ht="15.75" customHeight="1" x14ac:dyDescent="0.25">
      <c r="C30" s="73">
        <v>0.2</v>
      </c>
      <c r="D30" s="74"/>
      <c r="L30" s="6">
        <f>L27*C30</f>
        <v>1057200</v>
      </c>
    </row>
    <row r="31" spans="1:14" x14ac:dyDescent="0.25">
      <c r="C31" s="27"/>
      <c r="D31" s="28"/>
      <c r="L31" s="10"/>
    </row>
    <row r="32" spans="1:14" x14ac:dyDescent="0.25">
      <c r="C32" s="73">
        <v>0.8</v>
      </c>
      <c r="D32" s="74"/>
      <c r="L32" s="6">
        <f>L27*C32</f>
        <v>4228800</v>
      </c>
    </row>
    <row r="33" spans="1:20" x14ac:dyDescent="0.25">
      <c r="A33" s="35" t="s">
        <v>24</v>
      </c>
    </row>
    <row r="34" spans="1:20" ht="23.25" customHeight="1" x14ac:dyDescent="0.25">
      <c r="C34" s="24"/>
      <c r="D34" s="75" t="s">
        <v>29</v>
      </c>
      <c r="E34" s="76"/>
      <c r="F34" s="75" t="s">
        <v>26</v>
      </c>
      <c r="G34" s="77"/>
      <c r="H34" s="75" t="s">
        <v>32</v>
      </c>
      <c r="I34" s="76"/>
      <c r="J34" s="78" t="s">
        <v>33</v>
      </c>
      <c r="K34" s="78"/>
      <c r="L34" s="36" t="s">
        <v>28</v>
      </c>
    </row>
    <row r="35" spans="1:20" ht="18.75" x14ac:dyDescent="0.25">
      <c r="C35" s="80" t="s">
        <v>30</v>
      </c>
      <c r="D35" s="81"/>
      <c r="E35" s="81"/>
      <c r="F35" s="81"/>
      <c r="G35" s="81"/>
      <c r="H35" s="81"/>
      <c r="I35" s="81"/>
      <c r="J35" s="81"/>
      <c r="K35" s="81"/>
      <c r="L35" s="19">
        <f>L27</f>
        <v>5286000</v>
      </c>
    </row>
    <row r="36" spans="1:20" ht="21.75" customHeight="1" x14ac:dyDescent="0.25">
      <c r="C36" s="20" t="s">
        <v>35</v>
      </c>
      <c r="D36" s="82">
        <v>43676</v>
      </c>
      <c r="E36" s="83"/>
      <c r="F36" s="84" t="s">
        <v>31</v>
      </c>
      <c r="G36" s="85"/>
      <c r="H36" s="86">
        <v>20000</v>
      </c>
      <c r="I36" s="87"/>
      <c r="J36" s="86"/>
      <c r="K36" s="87"/>
      <c r="L36" s="21"/>
      <c r="R36" s="34">
        <f>(L30-H36)/36</f>
        <v>28811.111111111109</v>
      </c>
      <c r="T36" s="34" t="s">
        <v>50</v>
      </c>
    </row>
    <row r="37" spans="1:20" ht="21" customHeight="1" x14ac:dyDescent="0.25">
      <c r="C37" s="22">
        <v>1</v>
      </c>
      <c r="D37" s="82">
        <v>43707</v>
      </c>
      <c r="E37" s="83"/>
      <c r="F37" s="84" t="s">
        <v>31</v>
      </c>
      <c r="G37" s="85"/>
      <c r="H37" s="86">
        <v>28533.33</v>
      </c>
      <c r="I37" s="87"/>
      <c r="J37" s="86"/>
      <c r="K37" s="87"/>
      <c r="L37" s="21"/>
    </row>
    <row r="38" spans="1:20" ht="21" customHeight="1" x14ac:dyDescent="0.25">
      <c r="C38" s="22">
        <v>2</v>
      </c>
      <c r="D38" s="82">
        <v>43738</v>
      </c>
      <c r="E38" s="83"/>
      <c r="F38" s="84" t="s">
        <v>31</v>
      </c>
      <c r="G38" s="85"/>
      <c r="H38" s="86">
        <v>28533.33</v>
      </c>
      <c r="I38" s="87"/>
      <c r="J38" s="86"/>
      <c r="K38" s="87"/>
      <c r="L38" s="21"/>
    </row>
    <row r="39" spans="1:20" ht="21" customHeight="1" x14ac:dyDescent="0.25">
      <c r="C39" s="22">
        <v>3</v>
      </c>
      <c r="D39" s="82">
        <v>43768</v>
      </c>
      <c r="E39" s="83"/>
      <c r="F39" s="84" t="s">
        <v>31</v>
      </c>
      <c r="G39" s="85"/>
      <c r="H39" s="86">
        <v>28533.33</v>
      </c>
      <c r="I39" s="87"/>
      <c r="J39" s="86"/>
      <c r="K39" s="87"/>
      <c r="L39" s="21"/>
    </row>
    <row r="40" spans="1:20" ht="21.75" customHeight="1" x14ac:dyDescent="0.25">
      <c r="C40" s="22">
        <v>4</v>
      </c>
      <c r="D40" s="82">
        <v>43799</v>
      </c>
      <c r="E40" s="83"/>
      <c r="F40" s="84" t="s">
        <v>31</v>
      </c>
      <c r="G40" s="85"/>
      <c r="H40" s="86">
        <v>28533.33</v>
      </c>
      <c r="I40" s="87"/>
      <c r="J40" s="86"/>
      <c r="K40" s="87"/>
      <c r="L40" s="21"/>
    </row>
    <row r="41" spans="1:20" ht="21.75" customHeight="1" x14ac:dyDescent="0.25">
      <c r="C41" s="22">
        <v>5</v>
      </c>
      <c r="D41" s="82">
        <v>43829</v>
      </c>
      <c r="E41" s="83"/>
      <c r="F41" s="84" t="s">
        <v>31</v>
      </c>
      <c r="G41" s="85"/>
      <c r="H41" s="86">
        <v>28533.33</v>
      </c>
      <c r="I41" s="87"/>
      <c r="J41" s="86"/>
      <c r="K41" s="87"/>
      <c r="L41" s="21"/>
    </row>
    <row r="42" spans="1:20" ht="21" customHeight="1" x14ac:dyDescent="0.25">
      <c r="C42" s="22">
        <v>6</v>
      </c>
      <c r="D42" s="82">
        <v>43860</v>
      </c>
      <c r="E42" s="83"/>
      <c r="F42" s="84" t="s">
        <v>31</v>
      </c>
      <c r="G42" s="85"/>
      <c r="H42" s="86">
        <v>28533.33</v>
      </c>
      <c r="I42" s="87"/>
      <c r="J42" s="86"/>
      <c r="K42" s="87"/>
      <c r="L42" s="21"/>
    </row>
    <row r="43" spans="1:20" ht="18.75" x14ac:dyDescent="0.25">
      <c r="C43" s="22">
        <v>7</v>
      </c>
      <c r="D43" s="82">
        <v>43889</v>
      </c>
      <c r="E43" s="83"/>
      <c r="F43" s="84" t="s">
        <v>31</v>
      </c>
      <c r="G43" s="85"/>
      <c r="H43" s="86">
        <v>28533.33</v>
      </c>
      <c r="I43" s="87"/>
      <c r="J43" s="86"/>
      <c r="K43" s="87"/>
      <c r="L43" s="21"/>
    </row>
    <row r="44" spans="1:20" ht="21" customHeight="1" x14ac:dyDescent="0.25">
      <c r="C44" s="22">
        <v>8</v>
      </c>
      <c r="D44" s="82">
        <v>43920</v>
      </c>
      <c r="E44" s="83"/>
      <c r="F44" s="84" t="s">
        <v>31</v>
      </c>
      <c r="G44" s="85"/>
      <c r="H44" s="86">
        <v>28533.33</v>
      </c>
      <c r="I44" s="87"/>
      <c r="J44" s="86"/>
      <c r="K44" s="87"/>
      <c r="L44" s="21"/>
    </row>
    <row r="45" spans="1:20" ht="21" customHeight="1" x14ac:dyDescent="0.25">
      <c r="C45" s="22">
        <v>9</v>
      </c>
      <c r="D45" s="82">
        <v>43951</v>
      </c>
      <c r="E45" s="83"/>
      <c r="F45" s="84" t="s">
        <v>31</v>
      </c>
      <c r="G45" s="85"/>
      <c r="H45" s="86">
        <v>28533.33</v>
      </c>
      <c r="I45" s="87"/>
      <c r="J45" s="86"/>
      <c r="K45" s="87"/>
      <c r="L45" s="21"/>
    </row>
    <row r="46" spans="1:20" ht="18.75" x14ac:dyDescent="0.25">
      <c r="C46" s="22">
        <v>10</v>
      </c>
      <c r="D46" s="82">
        <v>43981</v>
      </c>
      <c r="E46" s="83"/>
      <c r="F46" s="84" t="s">
        <v>31</v>
      </c>
      <c r="G46" s="85"/>
      <c r="H46" s="86">
        <v>28533.33</v>
      </c>
      <c r="I46" s="87"/>
      <c r="J46" s="86"/>
      <c r="K46" s="87"/>
      <c r="L46" s="21"/>
    </row>
    <row r="47" spans="1:20" ht="21" customHeight="1" x14ac:dyDescent="0.25">
      <c r="C47" s="22">
        <v>11</v>
      </c>
      <c r="D47" s="82">
        <v>44012</v>
      </c>
      <c r="E47" s="83"/>
      <c r="F47" s="84" t="s">
        <v>31</v>
      </c>
      <c r="G47" s="85"/>
      <c r="H47" s="86">
        <v>28533.33</v>
      </c>
      <c r="I47" s="87"/>
      <c r="J47" s="86"/>
      <c r="K47" s="87"/>
      <c r="L47" s="21"/>
    </row>
    <row r="48" spans="1:20" ht="21" customHeight="1" x14ac:dyDescent="0.25">
      <c r="C48" s="22">
        <v>12</v>
      </c>
      <c r="D48" s="82">
        <v>44042</v>
      </c>
      <c r="E48" s="83"/>
      <c r="F48" s="84" t="s">
        <v>31</v>
      </c>
      <c r="G48" s="85"/>
      <c r="H48" s="86">
        <v>28533.33</v>
      </c>
      <c r="I48" s="87"/>
      <c r="J48" s="86"/>
      <c r="K48" s="87"/>
      <c r="L48" s="21"/>
    </row>
    <row r="49" spans="3:12" ht="21" customHeight="1" x14ac:dyDescent="0.25">
      <c r="C49" s="22">
        <v>13</v>
      </c>
      <c r="D49" s="82">
        <v>44073</v>
      </c>
      <c r="E49" s="83"/>
      <c r="F49" s="84" t="s">
        <v>31</v>
      </c>
      <c r="G49" s="85"/>
      <c r="H49" s="86">
        <v>28533.33</v>
      </c>
      <c r="I49" s="87"/>
      <c r="J49" s="86"/>
      <c r="K49" s="87"/>
      <c r="L49" s="21"/>
    </row>
    <row r="50" spans="3:12" ht="21" customHeight="1" x14ac:dyDescent="0.25">
      <c r="C50" s="22">
        <v>14</v>
      </c>
      <c r="D50" s="82">
        <v>44104</v>
      </c>
      <c r="E50" s="83"/>
      <c r="F50" s="84" t="s">
        <v>31</v>
      </c>
      <c r="G50" s="85"/>
      <c r="H50" s="86">
        <v>28533.33</v>
      </c>
      <c r="I50" s="87"/>
      <c r="J50" s="86"/>
      <c r="K50" s="87"/>
      <c r="L50" s="21"/>
    </row>
    <row r="51" spans="3:12" ht="18.75" x14ac:dyDescent="0.25">
      <c r="C51" s="22">
        <v>15</v>
      </c>
      <c r="D51" s="82">
        <v>44134</v>
      </c>
      <c r="E51" s="83"/>
      <c r="F51" s="84" t="s">
        <v>31</v>
      </c>
      <c r="G51" s="85"/>
      <c r="H51" s="86">
        <v>28533.33</v>
      </c>
      <c r="I51" s="87"/>
      <c r="J51" s="86"/>
      <c r="K51" s="87"/>
      <c r="L51" s="21"/>
    </row>
    <row r="52" spans="3:12" ht="21" customHeight="1" x14ac:dyDescent="0.25">
      <c r="C52" s="22">
        <v>16</v>
      </c>
      <c r="D52" s="82">
        <v>44165</v>
      </c>
      <c r="E52" s="83"/>
      <c r="F52" s="84" t="s">
        <v>31</v>
      </c>
      <c r="G52" s="85"/>
      <c r="H52" s="86">
        <v>28533.33</v>
      </c>
      <c r="I52" s="87"/>
      <c r="J52" s="86"/>
      <c r="K52" s="87"/>
      <c r="L52" s="21"/>
    </row>
    <row r="53" spans="3:12" ht="21" customHeight="1" x14ac:dyDescent="0.25">
      <c r="C53" s="22">
        <v>17</v>
      </c>
      <c r="D53" s="82">
        <v>44195</v>
      </c>
      <c r="E53" s="83"/>
      <c r="F53" s="84" t="s">
        <v>31</v>
      </c>
      <c r="G53" s="85"/>
      <c r="H53" s="86">
        <v>28533.33</v>
      </c>
      <c r="I53" s="87"/>
      <c r="J53" s="86"/>
      <c r="K53" s="87"/>
      <c r="L53" s="21"/>
    </row>
    <row r="54" spans="3:12" ht="21" customHeight="1" x14ac:dyDescent="0.25">
      <c r="C54" s="22">
        <v>18</v>
      </c>
      <c r="D54" s="82">
        <v>44226</v>
      </c>
      <c r="E54" s="83"/>
      <c r="F54" s="84" t="s">
        <v>31</v>
      </c>
      <c r="G54" s="85"/>
      <c r="H54" s="86">
        <v>28533.33</v>
      </c>
      <c r="I54" s="87"/>
      <c r="J54" s="32"/>
      <c r="K54" s="33"/>
      <c r="L54" s="21"/>
    </row>
    <row r="55" spans="3:12" ht="21" customHeight="1" x14ac:dyDescent="0.25">
      <c r="C55" s="22">
        <v>19</v>
      </c>
      <c r="D55" s="82">
        <v>44255</v>
      </c>
      <c r="E55" s="83"/>
      <c r="F55" s="84" t="s">
        <v>31</v>
      </c>
      <c r="G55" s="85"/>
      <c r="H55" s="86">
        <v>28533.33</v>
      </c>
      <c r="I55" s="87"/>
      <c r="J55" s="32"/>
      <c r="K55" s="33"/>
      <c r="L55" s="21"/>
    </row>
    <row r="56" spans="3:12" ht="21" customHeight="1" x14ac:dyDescent="0.25">
      <c r="C56" s="22">
        <v>20</v>
      </c>
      <c r="D56" s="82">
        <v>44285</v>
      </c>
      <c r="E56" s="83"/>
      <c r="F56" s="84" t="s">
        <v>31</v>
      </c>
      <c r="G56" s="85"/>
      <c r="H56" s="86">
        <v>28533.33</v>
      </c>
      <c r="I56" s="87"/>
      <c r="J56" s="32"/>
      <c r="K56" s="33"/>
      <c r="L56" s="21"/>
    </row>
    <row r="57" spans="3:12" ht="21" customHeight="1" x14ac:dyDescent="0.25">
      <c r="C57" s="22">
        <v>21</v>
      </c>
      <c r="D57" s="82">
        <v>44316</v>
      </c>
      <c r="E57" s="83"/>
      <c r="F57" s="84" t="s">
        <v>31</v>
      </c>
      <c r="G57" s="85"/>
      <c r="H57" s="86">
        <v>28533.33</v>
      </c>
      <c r="I57" s="87"/>
      <c r="J57" s="32"/>
      <c r="K57" s="33"/>
      <c r="L57" s="21"/>
    </row>
    <row r="58" spans="3:12" ht="21" customHeight="1" x14ac:dyDescent="0.25">
      <c r="C58" s="22">
        <v>22</v>
      </c>
      <c r="D58" s="82">
        <v>44346</v>
      </c>
      <c r="E58" s="83"/>
      <c r="F58" s="84" t="s">
        <v>31</v>
      </c>
      <c r="G58" s="85"/>
      <c r="H58" s="86">
        <v>28533.33</v>
      </c>
      <c r="I58" s="87"/>
      <c r="J58" s="32"/>
      <c r="K58" s="33"/>
      <c r="L58" s="21"/>
    </row>
    <row r="59" spans="3:12" ht="21" customHeight="1" x14ac:dyDescent="0.25">
      <c r="C59" s="22">
        <v>23</v>
      </c>
      <c r="D59" s="82">
        <v>44377</v>
      </c>
      <c r="E59" s="83"/>
      <c r="F59" s="84" t="s">
        <v>31</v>
      </c>
      <c r="G59" s="85"/>
      <c r="H59" s="86">
        <v>28533.33</v>
      </c>
      <c r="I59" s="87"/>
      <c r="J59" s="32"/>
      <c r="K59" s="33"/>
      <c r="L59" s="21"/>
    </row>
    <row r="60" spans="3:12" ht="21" customHeight="1" x14ac:dyDescent="0.25">
      <c r="C60" s="22">
        <v>24</v>
      </c>
      <c r="D60" s="82">
        <v>44407</v>
      </c>
      <c r="E60" s="83"/>
      <c r="F60" s="84" t="s">
        <v>31</v>
      </c>
      <c r="G60" s="85"/>
      <c r="H60" s="86">
        <v>28533.33</v>
      </c>
      <c r="I60" s="87"/>
      <c r="J60" s="32"/>
      <c r="K60" s="33"/>
      <c r="L60" s="21"/>
    </row>
    <row r="61" spans="3:12" ht="21" customHeight="1" x14ac:dyDescent="0.25">
      <c r="C61" s="22">
        <v>25</v>
      </c>
      <c r="D61" s="82">
        <v>44438</v>
      </c>
      <c r="E61" s="83"/>
      <c r="F61" s="84" t="s">
        <v>31</v>
      </c>
      <c r="G61" s="85"/>
      <c r="H61" s="86">
        <v>28533.33</v>
      </c>
      <c r="I61" s="87"/>
      <c r="J61" s="32"/>
      <c r="K61" s="33"/>
      <c r="L61" s="21"/>
    </row>
    <row r="62" spans="3:12" ht="21" customHeight="1" x14ac:dyDescent="0.25">
      <c r="C62" s="22">
        <v>26</v>
      </c>
      <c r="D62" s="82">
        <v>44469</v>
      </c>
      <c r="E62" s="83"/>
      <c r="F62" s="84" t="s">
        <v>31</v>
      </c>
      <c r="G62" s="85"/>
      <c r="H62" s="86">
        <v>28533.33</v>
      </c>
      <c r="I62" s="87"/>
      <c r="J62" s="32"/>
      <c r="K62" s="33"/>
      <c r="L62" s="21"/>
    </row>
    <row r="63" spans="3:12" ht="21" customHeight="1" x14ac:dyDescent="0.25">
      <c r="C63" s="22">
        <v>27</v>
      </c>
      <c r="D63" s="82">
        <v>44499</v>
      </c>
      <c r="E63" s="83"/>
      <c r="F63" s="84" t="s">
        <v>31</v>
      </c>
      <c r="G63" s="85"/>
      <c r="H63" s="86">
        <v>28533.33</v>
      </c>
      <c r="I63" s="87"/>
      <c r="J63" s="32"/>
      <c r="K63" s="33"/>
      <c r="L63" s="21"/>
    </row>
    <row r="64" spans="3:12" ht="21" customHeight="1" x14ac:dyDescent="0.25">
      <c r="C64" s="22">
        <v>28</v>
      </c>
      <c r="D64" s="82">
        <v>44530</v>
      </c>
      <c r="E64" s="83"/>
      <c r="F64" s="84" t="s">
        <v>31</v>
      </c>
      <c r="G64" s="85"/>
      <c r="H64" s="86">
        <v>28533.33</v>
      </c>
      <c r="I64" s="87"/>
      <c r="J64" s="32"/>
      <c r="K64" s="33"/>
      <c r="L64" s="21"/>
    </row>
    <row r="65" spans="1:12" ht="21" customHeight="1" x14ac:dyDescent="0.25">
      <c r="C65" s="22">
        <v>29</v>
      </c>
      <c r="D65" s="82">
        <v>44560</v>
      </c>
      <c r="E65" s="83"/>
      <c r="F65" s="84" t="s">
        <v>31</v>
      </c>
      <c r="G65" s="85"/>
      <c r="H65" s="86">
        <v>28533.33</v>
      </c>
      <c r="I65" s="87"/>
      <c r="J65" s="32"/>
      <c r="K65" s="33"/>
      <c r="L65" s="21"/>
    </row>
    <row r="66" spans="1:12" ht="21" customHeight="1" x14ac:dyDescent="0.25">
      <c r="C66" s="22">
        <v>30</v>
      </c>
      <c r="D66" s="82">
        <v>44591</v>
      </c>
      <c r="E66" s="83"/>
      <c r="F66" s="84" t="s">
        <v>31</v>
      </c>
      <c r="G66" s="85"/>
      <c r="H66" s="86">
        <v>28533.33</v>
      </c>
      <c r="I66" s="87"/>
      <c r="J66" s="32"/>
      <c r="K66" s="33"/>
      <c r="L66" s="21"/>
    </row>
    <row r="67" spans="1:12" ht="21" customHeight="1" x14ac:dyDescent="0.25">
      <c r="C67" s="22">
        <v>31</v>
      </c>
      <c r="D67" s="82">
        <v>44620</v>
      </c>
      <c r="E67" s="83"/>
      <c r="F67" s="84" t="s">
        <v>31</v>
      </c>
      <c r="G67" s="85"/>
      <c r="H67" s="86">
        <v>28533.33</v>
      </c>
      <c r="I67" s="87"/>
      <c r="J67" s="32"/>
      <c r="K67" s="33"/>
      <c r="L67" s="21"/>
    </row>
    <row r="68" spans="1:12" ht="21" customHeight="1" x14ac:dyDescent="0.25">
      <c r="C68" s="22">
        <v>32</v>
      </c>
      <c r="D68" s="82">
        <v>44650</v>
      </c>
      <c r="E68" s="83"/>
      <c r="F68" s="84" t="s">
        <v>31</v>
      </c>
      <c r="G68" s="85"/>
      <c r="H68" s="86">
        <v>28533.33</v>
      </c>
      <c r="I68" s="87"/>
      <c r="J68" s="32"/>
      <c r="K68" s="33"/>
      <c r="L68" s="21"/>
    </row>
    <row r="69" spans="1:12" ht="21" customHeight="1" x14ac:dyDescent="0.25">
      <c r="C69" s="22">
        <v>33</v>
      </c>
      <c r="D69" s="82">
        <v>44681</v>
      </c>
      <c r="E69" s="83"/>
      <c r="F69" s="84" t="s">
        <v>31</v>
      </c>
      <c r="G69" s="85"/>
      <c r="H69" s="86">
        <v>28533.33</v>
      </c>
      <c r="I69" s="87"/>
      <c r="J69" s="32"/>
      <c r="K69" s="33"/>
      <c r="L69" s="21"/>
    </row>
    <row r="70" spans="1:12" ht="21" customHeight="1" x14ac:dyDescent="0.25">
      <c r="C70" s="22">
        <v>34</v>
      </c>
      <c r="D70" s="82">
        <v>44711</v>
      </c>
      <c r="E70" s="83"/>
      <c r="F70" s="84" t="s">
        <v>31</v>
      </c>
      <c r="G70" s="85"/>
      <c r="H70" s="86">
        <v>28533.33</v>
      </c>
      <c r="I70" s="87"/>
      <c r="J70" s="32"/>
      <c r="K70" s="33"/>
      <c r="L70" s="21"/>
    </row>
    <row r="71" spans="1:12" ht="21" customHeight="1" x14ac:dyDescent="0.25">
      <c r="C71" s="22">
        <v>35</v>
      </c>
      <c r="D71" s="82">
        <v>44742</v>
      </c>
      <c r="E71" s="83"/>
      <c r="F71" s="84" t="s">
        <v>31</v>
      </c>
      <c r="G71" s="85"/>
      <c r="H71" s="86">
        <v>28533.33</v>
      </c>
      <c r="I71" s="87"/>
      <c r="J71" s="32"/>
      <c r="K71" s="33"/>
      <c r="L71" s="21"/>
    </row>
    <row r="72" spans="1:12" ht="21" customHeight="1" x14ac:dyDescent="0.25">
      <c r="C72" s="22">
        <v>36</v>
      </c>
      <c r="D72" s="82">
        <v>44772</v>
      </c>
      <c r="E72" s="83"/>
      <c r="F72" s="84" t="s">
        <v>31</v>
      </c>
      <c r="G72" s="85"/>
      <c r="H72" s="86">
        <v>28533.45</v>
      </c>
      <c r="I72" s="87"/>
      <c r="J72" s="32"/>
      <c r="K72" s="33"/>
      <c r="L72" s="21"/>
    </row>
    <row r="73" spans="1:12" ht="18.75" x14ac:dyDescent="0.25">
      <c r="C73" s="20"/>
      <c r="D73" s="23"/>
      <c r="E73" s="23"/>
      <c r="F73" s="23"/>
      <c r="G73" s="23"/>
      <c r="H73" s="88">
        <f>SUM(H36:I72)</f>
        <v>1047199.9999999994</v>
      </c>
      <c r="I73" s="89"/>
      <c r="J73" s="88">
        <f>SUM(J36:K72)</f>
        <v>0</v>
      </c>
      <c r="K73" s="90"/>
      <c r="L73" s="21">
        <f>L35-J73</f>
        <v>5286000</v>
      </c>
    </row>
    <row r="74" spans="1:12" ht="24.75" customHeight="1" thickBot="1" x14ac:dyDescent="0.3">
      <c r="L74" s="10"/>
    </row>
    <row r="75" spans="1:12" ht="18.75" x14ac:dyDescent="0.3">
      <c r="A75" s="12"/>
      <c r="C75" s="91" t="s">
        <v>41</v>
      </c>
      <c r="D75" s="92"/>
      <c r="E75" s="93"/>
      <c r="F75" s="94">
        <f>L32</f>
        <v>4228800</v>
      </c>
      <c r="G75" s="95"/>
      <c r="H75" s="95"/>
      <c r="I75" s="96"/>
      <c r="J75" s="14"/>
      <c r="K75" s="15"/>
      <c r="L75" s="16"/>
    </row>
    <row r="76" spans="1:12" ht="24.75" customHeight="1" x14ac:dyDescent="0.3">
      <c r="A76" s="12"/>
      <c r="C76" s="97" t="s">
        <v>42</v>
      </c>
      <c r="D76" s="37" t="s">
        <v>43</v>
      </c>
      <c r="E76" s="99">
        <v>48772.18</v>
      </c>
      <c r="F76" s="100"/>
      <c r="G76" s="101" t="s">
        <v>44</v>
      </c>
      <c r="H76" s="103">
        <v>162573.94</v>
      </c>
      <c r="I76" s="104"/>
      <c r="J76" s="17"/>
      <c r="K76" s="15"/>
      <c r="L76" s="15"/>
    </row>
    <row r="77" spans="1:12" ht="25.5" customHeight="1" x14ac:dyDescent="0.3">
      <c r="A77" s="13"/>
      <c r="C77" s="97"/>
      <c r="D77" s="37" t="s">
        <v>45</v>
      </c>
      <c r="E77" s="99">
        <v>38089.08</v>
      </c>
      <c r="F77" s="105"/>
      <c r="G77" s="101"/>
      <c r="H77" s="103">
        <v>126963.61</v>
      </c>
      <c r="I77" s="104"/>
      <c r="J77" s="18"/>
      <c r="K77" s="15"/>
      <c r="L77" s="15"/>
    </row>
    <row r="78" spans="1:12" ht="25.5" customHeight="1" thickBot="1" x14ac:dyDescent="0.35">
      <c r="A78" s="13"/>
      <c r="C78" s="98"/>
      <c r="D78" s="38" t="s">
        <v>46</v>
      </c>
      <c r="E78" s="106">
        <v>33100.21</v>
      </c>
      <c r="F78" s="107"/>
      <c r="G78" s="102"/>
      <c r="H78" s="108">
        <v>110334.04</v>
      </c>
      <c r="I78" s="109"/>
      <c r="J78" s="18"/>
      <c r="K78" s="15"/>
      <c r="L78" s="26"/>
    </row>
    <row r="79" spans="1:12" x14ac:dyDescent="0.25">
      <c r="A79" s="13"/>
      <c r="C79" s="13"/>
    </row>
    <row r="1048575" spans="4:5" ht="18.75" x14ac:dyDescent="0.25">
      <c r="D1048575" s="82"/>
      <c r="E1048575" s="83"/>
    </row>
  </sheetData>
  <mergeCells count="194">
    <mergeCell ref="D1048575:E1048575"/>
    <mergeCell ref="C76:C78"/>
    <mergeCell ref="E76:F76"/>
    <mergeCell ref="G76:G78"/>
    <mergeCell ref="H76:I76"/>
    <mergeCell ref="E77:F77"/>
    <mergeCell ref="H77:I77"/>
    <mergeCell ref="E78:F78"/>
    <mergeCell ref="H78:I78"/>
    <mergeCell ref="D72:E72"/>
    <mergeCell ref="F72:G72"/>
    <mergeCell ref="H72:I72"/>
    <mergeCell ref="H73:I73"/>
    <mergeCell ref="J73:K73"/>
    <mergeCell ref="C75:E75"/>
    <mergeCell ref="F75:I75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C35:K35"/>
    <mergeCell ref="D36:E36"/>
    <mergeCell ref="F36:G36"/>
    <mergeCell ref="H36:I36"/>
    <mergeCell ref="J36:K36"/>
    <mergeCell ref="D37:E37"/>
    <mergeCell ref="F37:G37"/>
    <mergeCell ref="H37:I37"/>
    <mergeCell ref="J37:K37"/>
    <mergeCell ref="C30:D30"/>
    <mergeCell ref="C32:D32"/>
    <mergeCell ref="D34:E34"/>
    <mergeCell ref="F34:G34"/>
    <mergeCell ref="H34:I34"/>
    <mergeCell ref="J34:K34"/>
    <mergeCell ref="J21:K21"/>
    <mergeCell ref="L21:N21"/>
    <mergeCell ref="B24:J24"/>
    <mergeCell ref="C25:D25"/>
    <mergeCell ref="E25:J25"/>
    <mergeCell ref="B27:J27"/>
    <mergeCell ref="B19:C19"/>
    <mergeCell ref="D19:E19"/>
    <mergeCell ref="J19:K19"/>
    <mergeCell ref="L19:N19"/>
    <mergeCell ref="A20:C20"/>
    <mergeCell ref="D20:E20"/>
    <mergeCell ref="J20:K20"/>
    <mergeCell ref="L20:N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A16:D16"/>
    <mergeCell ref="I16:K16"/>
    <mergeCell ref="A8:C8"/>
    <mergeCell ref="L8:O8"/>
    <mergeCell ref="A10:C10"/>
    <mergeCell ref="D10:K10"/>
    <mergeCell ref="L10:O10"/>
    <mergeCell ref="A11:C11"/>
    <mergeCell ref="D11:K11"/>
    <mergeCell ref="L11:O11"/>
    <mergeCell ref="A1:O1"/>
    <mergeCell ref="A2:O2"/>
    <mergeCell ref="A3:O3"/>
    <mergeCell ref="A5:P5"/>
    <mergeCell ref="A7:C7"/>
    <mergeCell ref="D7:I7"/>
    <mergeCell ref="L7:M7"/>
    <mergeCell ref="D12:K12"/>
    <mergeCell ref="A13:C13"/>
    <mergeCell ref="D13:I13"/>
    <mergeCell ref="J13:K13"/>
    <mergeCell ref="L13:O13"/>
  </mergeCells>
  <printOptions horizontalCentered="1"/>
  <pageMargins left="0.45" right="0.15" top="0.75" bottom="1" header="0.3" footer="0.3"/>
  <pageSetup paperSize="5" scale="5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10%</vt:lpstr>
      <vt:lpstr>15%</vt:lpstr>
      <vt:lpstr>20%</vt:lpstr>
      <vt:lpstr>'10%'!Print_Area</vt:lpstr>
      <vt:lpstr>'15%'!Print_Area</vt:lpstr>
      <vt:lpstr>'20%'!Print_Area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Clarette Naval</dc:creator>
  <cp:lastModifiedBy>Windows User</cp:lastModifiedBy>
  <cp:lastPrinted>2019-07-09T05:46:51Z</cp:lastPrinted>
  <dcterms:created xsi:type="dcterms:W3CDTF">2018-01-11T08:04:53Z</dcterms:created>
  <dcterms:modified xsi:type="dcterms:W3CDTF">2019-11-19T02:20:25Z</dcterms:modified>
</cp:coreProperties>
</file>